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P+V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280" i="1"/>
  <c r="J280"/>
  <c r="I280"/>
  <c r="H280"/>
  <c r="G280"/>
  <c r="F280"/>
  <c r="E280"/>
  <c r="D6"/>
  <c r="F114"/>
  <c r="G114"/>
  <c r="H114"/>
  <c r="I114"/>
  <c r="J114"/>
  <c r="D114"/>
  <c r="I36"/>
  <c r="D300"/>
  <c r="C300"/>
  <c r="D298"/>
  <c r="D308" s="1"/>
  <c r="C298"/>
  <c r="C308" s="1"/>
  <c r="D295"/>
  <c r="C295"/>
  <c r="D292"/>
  <c r="D303" s="1"/>
  <c r="C292"/>
  <c r="C303" s="1"/>
  <c r="D287"/>
  <c r="C287"/>
  <c r="D307"/>
  <c r="C307"/>
  <c r="D265"/>
  <c r="C265"/>
  <c r="D251"/>
  <c r="D246" s="1"/>
  <c r="C251"/>
  <c r="C246" s="1"/>
  <c r="D238"/>
  <c r="C238"/>
  <c r="D231"/>
  <c r="C231"/>
  <c r="D225"/>
  <c r="C225"/>
  <c r="D223"/>
  <c r="C223"/>
  <c r="D217"/>
  <c r="C217"/>
  <c r="D216"/>
  <c r="C216"/>
  <c r="D200"/>
  <c r="C200"/>
  <c r="D187"/>
  <c r="C187"/>
  <c r="D184"/>
  <c r="C184"/>
  <c r="D181"/>
  <c r="C181"/>
  <c r="D178"/>
  <c r="C178"/>
  <c r="C168" s="1"/>
  <c r="D168"/>
  <c r="D166"/>
  <c r="C166"/>
  <c r="D164"/>
  <c r="C164"/>
  <c r="D157"/>
  <c r="C157"/>
  <c r="D153"/>
  <c r="C153"/>
  <c r="D139"/>
  <c r="C139"/>
  <c r="C137" s="1"/>
  <c r="D137"/>
  <c r="D127"/>
  <c r="C127"/>
  <c r="D119"/>
  <c r="C119"/>
  <c r="D117"/>
  <c r="C117"/>
  <c r="C114"/>
  <c r="D108"/>
  <c r="C108"/>
  <c r="D103"/>
  <c r="C103"/>
  <c r="D100"/>
  <c r="D63" s="1"/>
  <c r="C100"/>
  <c r="C63" s="1"/>
  <c r="D62"/>
  <c r="C62"/>
  <c r="D60"/>
  <c r="D302" s="1"/>
  <c r="C60"/>
  <c r="C302" s="1"/>
  <c r="D52"/>
  <c r="C52"/>
  <c r="D40"/>
  <c r="D36"/>
  <c r="C36"/>
  <c r="D33"/>
  <c r="C33"/>
  <c r="D21"/>
  <c r="C21"/>
  <c r="D16"/>
  <c r="C16"/>
  <c r="D11"/>
  <c r="C11"/>
  <c r="D8"/>
  <c r="C8"/>
  <c r="C6"/>
  <c r="G300"/>
  <c r="G298"/>
  <c r="G308" s="1"/>
  <c r="G295"/>
  <c r="G292"/>
  <c r="G303" s="1"/>
  <c r="G287"/>
  <c r="G307"/>
  <c r="G265"/>
  <c r="G251"/>
  <c r="G246" s="1"/>
  <c r="G238"/>
  <c r="G231"/>
  <c r="G225"/>
  <c r="G223"/>
  <c r="G217"/>
  <c r="G216"/>
  <c r="G200"/>
  <c r="G187"/>
  <c r="G184"/>
  <c r="G181"/>
  <c r="G178"/>
  <c r="G168" s="1"/>
  <c r="G166"/>
  <c r="G164"/>
  <c r="G157"/>
  <c r="G153"/>
  <c r="G139"/>
  <c r="G137" s="1"/>
  <c r="G127"/>
  <c r="G119"/>
  <c r="G117"/>
  <c r="G108"/>
  <c r="G103"/>
  <c r="G100"/>
  <c r="G63" s="1"/>
  <c r="G62"/>
  <c r="G60"/>
  <c r="G302" s="1"/>
  <c r="G52"/>
  <c r="G40"/>
  <c r="G36"/>
  <c r="G33"/>
  <c r="G21"/>
  <c r="G16"/>
  <c r="G11"/>
  <c r="G8"/>
  <c r="G6"/>
  <c r="H300"/>
  <c r="H298"/>
  <c r="H308" s="1"/>
  <c r="H295"/>
  <c r="H292"/>
  <c r="H303" s="1"/>
  <c r="H287"/>
  <c r="H307"/>
  <c r="H265"/>
  <c r="H251"/>
  <c r="H246" s="1"/>
  <c r="H238"/>
  <c r="H231"/>
  <c r="H225"/>
  <c r="H223"/>
  <c r="H217"/>
  <c r="H216"/>
  <c r="H200"/>
  <c r="H187"/>
  <c r="H184"/>
  <c r="H181"/>
  <c r="H178"/>
  <c r="H168" s="1"/>
  <c r="H166"/>
  <c r="H164"/>
  <c r="H157"/>
  <c r="H153"/>
  <c r="H139"/>
  <c r="H137" s="1"/>
  <c r="H127"/>
  <c r="H119"/>
  <c r="H117"/>
  <c r="H108"/>
  <c r="H103"/>
  <c r="H100"/>
  <c r="H63" s="1"/>
  <c r="H62"/>
  <c r="H60"/>
  <c r="H302" s="1"/>
  <c r="H52"/>
  <c r="H40"/>
  <c r="H36"/>
  <c r="H33"/>
  <c r="H21"/>
  <c r="H16"/>
  <c r="H15" s="1"/>
  <c r="H11"/>
  <c r="H8"/>
  <c r="H6"/>
  <c r="J6"/>
  <c r="I6"/>
  <c r="I238"/>
  <c r="I231"/>
  <c r="I225"/>
  <c r="I223"/>
  <c r="I200"/>
  <c r="I187"/>
  <c r="I184"/>
  <c r="I181"/>
  <c r="I166"/>
  <c r="I164"/>
  <c r="I157"/>
  <c r="I153"/>
  <c r="I127"/>
  <c r="I119"/>
  <c r="I117"/>
  <c r="I108"/>
  <c r="I103"/>
  <c r="F238"/>
  <c r="F231"/>
  <c r="F225"/>
  <c r="F223"/>
  <c r="F217"/>
  <c r="F200"/>
  <c r="F187"/>
  <c r="F184"/>
  <c r="F181"/>
  <c r="F166"/>
  <c r="F164"/>
  <c r="F157"/>
  <c r="F153"/>
  <c r="F127"/>
  <c r="F119"/>
  <c r="F117"/>
  <c r="F108"/>
  <c r="F103"/>
  <c r="F36"/>
  <c r="J21"/>
  <c r="J16"/>
  <c r="J11"/>
  <c r="J8"/>
  <c r="I21"/>
  <c r="I16"/>
  <c r="I11"/>
  <c r="I8"/>
  <c r="F21"/>
  <c r="F16"/>
  <c r="F11"/>
  <c r="F8"/>
  <c r="F6"/>
  <c r="J300"/>
  <c r="I300"/>
  <c r="J298"/>
  <c r="J308" s="1"/>
  <c r="I298"/>
  <c r="I308" s="1"/>
  <c r="J295"/>
  <c r="I295"/>
  <c r="J292"/>
  <c r="J303" s="1"/>
  <c r="I292"/>
  <c r="I303" s="1"/>
  <c r="J287"/>
  <c r="I287"/>
  <c r="J307"/>
  <c r="I307"/>
  <c r="J265"/>
  <c r="I265"/>
  <c r="J251"/>
  <c r="J246" s="1"/>
  <c r="I251"/>
  <c r="I246" s="1"/>
  <c r="J238"/>
  <c r="J231"/>
  <c r="J225"/>
  <c r="J223"/>
  <c r="J217"/>
  <c r="I217"/>
  <c r="J216"/>
  <c r="I216"/>
  <c r="J200"/>
  <c r="J187"/>
  <c r="J184"/>
  <c r="J181"/>
  <c r="J178"/>
  <c r="J168" s="1"/>
  <c r="I178"/>
  <c r="I168" s="1"/>
  <c r="J166"/>
  <c r="J164"/>
  <c r="J157"/>
  <c r="J153"/>
  <c r="J139"/>
  <c r="J137" s="1"/>
  <c r="I139"/>
  <c r="I137" s="1"/>
  <c r="J127"/>
  <c r="J119"/>
  <c r="J117"/>
  <c r="J108"/>
  <c r="J103"/>
  <c r="J100"/>
  <c r="J63" s="1"/>
  <c r="I100"/>
  <c r="I63" s="1"/>
  <c r="J62"/>
  <c r="I62"/>
  <c r="J60"/>
  <c r="J302" s="1"/>
  <c r="I60"/>
  <c r="I302" s="1"/>
  <c r="J52"/>
  <c r="I52"/>
  <c r="J40"/>
  <c r="I40"/>
  <c r="J36"/>
  <c r="J33"/>
  <c r="I33"/>
  <c r="F298"/>
  <c r="F308" s="1"/>
  <c r="F292"/>
  <c r="F303" s="1"/>
  <c r="F307"/>
  <c r="E223"/>
  <c r="E166"/>
  <c r="E164"/>
  <c r="F40"/>
  <c r="F33"/>
  <c r="E33"/>
  <c r="F300"/>
  <c r="F295"/>
  <c r="F287"/>
  <c r="F265"/>
  <c r="F251"/>
  <c r="F246" s="1"/>
  <c r="E251"/>
  <c r="E246" s="1"/>
  <c r="F216"/>
  <c r="E216"/>
  <c r="F178"/>
  <c r="F168" s="1"/>
  <c r="E178"/>
  <c r="E168" s="1"/>
  <c r="F139"/>
  <c r="F137" s="1"/>
  <c r="E139"/>
  <c r="E137" s="1"/>
  <c r="F100"/>
  <c r="F63" s="1"/>
  <c r="E100"/>
  <c r="E63" s="1"/>
  <c r="F62"/>
  <c r="E52"/>
  <c r="F52"/>
  <c r="F60"/>
  <c r="F302" s="1"/>
  <c r="E60"/>
  <c r="E302" s="1"/>
  <c r="E6"/>
  <c r="E300"/>
  <c r="E295"/>
  <c r="E287"/>
  <c r="E265"/>
  <c r="E62"/>
  <c r="E225"/>
  <c r="E217"/>
  <c r="E200"/>
  <c r="E187"/>
  <c r="E181"/>
  <c r="E157"/>
  <c r="E153"/>
  <c r="E127"/>
  <c r="E119"/>
  <c r="E114"/>
  <c r="E108"/>
  <c r="E103"/>
  <c r="E307"/>
  <c r="E292"/>
  <c r="E303" s="1"/>
  <c r="E117"/>
  <c r="E21"/>
  <c r="E238"/>
  <c r="E231"/>
  <c r="E184"/>
  <c r="E36"/>
  <c r="E16"/>
  <c r="E11"/>
  <c r="E8"/>
  <c r="E298"/>
  <c r="E308" s="1"/>
  <c r="G15" l="1"/>
  <c r="C5"/>
  <c r="J15"/>
  <c r="E15"/>
  <c r="F15"/>
  <c r="D15"/>
  <c r="G5"/>
  <c r="C15"/>
  <c r="C48" s="1"/>
  <c r="C301" s="1"/>
  <c r="C304" s="1"/>
  <c r="D5"/>
  <c r="I15"/>
  <c r="H5"/>
  <c r="H48" s="1"/>
  <c r="H301" s="1"/>
  <c r="H304" s="1"/>
  <c r="G48"/>
  <c r="G301" s="1"/>
  <c r="G304" s="1"/>
  <c r="D260"/>
  <c r="D306" s="1"/>
  <c r="D309" s="1"/>
  <c r="C260"/>
  <c r="C306" s="1"/>
  <c r="C309" s="1"/>
  <c r="G260"/>
  <c r="G306" s="1"/>
  <c r="G309" s="1"/>
  <c r="H260"/>
  <c r="H306" s="1"/>
  <c r="H309" s="1"/>
  <c r="I5"/>
  <c r="F5"/>
  <c r="F48" s="1"/>
  <c r="F301" s="1"/>
  <c r="F304" s="1"/>
  <c r="J5"/>
  <c r="J48" s="1"/>
  <c r="J301" s="1"/>
  <c r="J304" s="1"/>
  <c r="E5"/>
  <c r="F260"/>
  <c r="F306" s="1"/>
  <c r="F309" s="1"/>
  <c r="J260"/>
  <c r="J306" s="1"/>
  <c r="J309" s="1"/>
  <c r="I260"/>
  <c r="I306" s="1"/>
  <c r="I309" s="1"/>
  <c r="E260"/>
  <c r="E306" s="1"/>
  <c r="E309" s="1"/>
  <c r="I48" l="1"/>
  <c r="I301" s="1"/>
  <c r="I304" s="1"/>
  <c r="J310"/>
  <c r="D48"/>
  <c r="D301" s="1"/>
  <c r="D304" s="1"/>
  <c r="D310"/>
  <c r="I310"/>
  <c r="H310"/>
  <c r="G310"/>
  <c r="F310"/>
  <c r="C310"/>
  <c r="E48"/>
  <c r="E301" s="1"/>
  <c r="E304" l="1"/>
  <c r="E310" s="1"/>
</calcChain>
</file>

<file path=xl/sharedStrings.xml><?xml version="1.0" encoding="utf-8"?>
<sst xmlns="http://schemas.openxmlformats.org/spreadsheetml/2006/main" count="383" uniqueCount="330">
  <si>
    <t>Účet</t>
  </si>
  <si>
    <t>Názov</t>
  </si>
  <si>
    <t>Úroky</t>
  </si>
  <si>
    <t>Spolu príjmy:</t>
  </si>
  <si>
    <t>Plat OcÚ</t>
  </si>
  <si>
    <t>Mzdy - stavebné konanie</t>
  </si>
  <si>
    <t>Mzdy - dotácie</t>
  </si>
  <si>
    <t>Príplatky OcÚ</t>
  </si>
  <si>
    <t>Odmeny OcÚ</t>
  </si>
  <si>
    <t>Poistné VŠZP</t>
  </si>
  <si>
    <t>Cestovné náhrady</t>
  </si>
  <si>
    <t>Poštovné</t>
  </si>
  <si>
    <t>Všeobecný materiál</t>
  </si>
  <si>
    <t>Knihy, časopisy,...</t>
  </si>
  <si>
    <t>Reprezentačné</t>
  </si>
  <si>
    <t>Povinné zmluvné poistenie</t>
  </si>
  <si>
    <t>Údržba výpočtovej techniky</t>
  </si>
  <si>
    <t>Školenie, kurzy</t>
  </si>
  <si>
    <t>Všeobecné služby</t>
  </si>
  <si>
    <t>Špeciálne služby</t>
  </si>
  <si>
    <t>Audítorské</t>
  </si>
  <si>
    <t>Stravovanie</t>
  </si>
  <si>
    <t>Poistenie majetku obce</t>
  </si>
  <si>
    <t>Prídel do sociálneho fondu</t>
  </si>
  <si>
    <t>Odmeny na základe dohôd OcÚ</t>
  </si>
  <si>
    <t>Spoločný úrad</t>
  </si>
  <si>
    <t>Transfery občianskym združ.</t>
  </si>
  <si>
    <t>Matrika - plat</t>
  </si>
  <si>
    <t>Matrika - cestovné</t>
  </si>
  <si>
    <t>Matrika - tovar</t>
  </si>
  <si>
    <t>01 600 637 037</t>
  </si>
  <si>
    <t>03 200 631 001</t>
  </si>
  <si>
    <t>PO - vodné</t>
  </si>
  <si>
    <t>PO - reprezentačné</t>
  </si>
  <si>
    <t>PO - údržba PZ</t>
  </si>
  <si>
    <t>Pracovné náradie VPP</t>
  </si>
  <si>
    <t>Poistenie VPP UPSVaR</t>
  </si>
  <si>
    <t>Údržba ciest, chodníkov</t>
  </si>
  <si>
    <t>Služby za uloženie odpadu</t>
  </si>
  <si>
    <t>TKO odvoz odpadu</t>
  </si>
  <si>
    <t>TKO dohody</t>
  </si>
  <si>
    <t>VZ - materiál, sadenice</t>
  </si>
  <si>
    <t>VZ - PHM</t>
  </si>
  <si>
    <t>VZ dohody</t>
  </si>
  <si>
    <t>VO údržba</t>
  </si>
  <si>
    <t>VO elektrická energia</t>
  </si>
  <si>
    <t>06 400 632 001</t>
  </si>
  <si>
    <t>08 100 625 002</t>
  </si>
  <si>
    <t>KD voda</t>
  </si>
  <si>
    <t>Knižnica voda</t>
  </si>
  <si>
    <t>Ost. činnosť - kvety</t>
  </si>
  <si>
    <t>Knižnica - knihy</t>
  </si>
  <si>
    <t xml:space="preserve"> 08 400 632 001</t>
  </si>
  <si>
    <t>Cintorín - vodné</t>
  </si>
  <si>
    <t>Cintorín - materiál</t>
  </si>
  <si>
    <t>Cintorín - údržba</t>
  </si>
  <si>
    <t>Cintorín - odvoz smeti</t>
  </si>
  <si>
    <t>Opatrovateľská služba plat</t>
  </si>
  <si>
    <t>Dôchodcovia-všeobecný materiál</t>
  </si>
  <si>
    <t>Dôchodcovia-stravné</t>
  </si>
  <si>
    <t xml:space="preserve">Starostlivosť o star. občanov </t>
  </si>
  <si>
    <t>Spolu výdavky:</t>
  </si>
  <si>
    <t>Dotácie-tovar a služby</t>
  </si>
  <si>
    <t>PO-karty, známky</t>
  </si>
  <si>
    <t>Starostlivosť o star. ob. TTSK</t>
  </si>
  <si>
    <t>Výdavky:</t>
  </si>
  <si>
    <t>Príjmy:</t>
  </si>
  <si>
    <t>Údržba, rekonštrukcia KD, zariad.</t>
  </si>
  <si>
    <t>Údržba miestneho rozhlasu</t>
  </si>
  <si>
    <t>Oslavy sviatkov</t>
  </si>
  <si>
    <t>Finančné operácie príjmové:</t>
  </si>
  <si>
    <t>Finančné operácie výdavkové:</t>
  </si>
  <si>
    <t>Kapitálové príjmy:</t>
  </si>
  <si>
    <t>Predaj pozemkov</t>
  </si>
  <si>
    <t>Bilančný prevod</t>
  </si>
  <si>
    <t>Spolu KP:</t>
  </si>
  <si>
    <t>Voľby-vrátenie nevyč. pred.</t>
  </si>
  <si>
    <t>VPP plat OcÚ</t>
  </si>
  <si>
    <t>Zimná údržba MK</t>
  </si>
  <si>
    <t>10 200 611 001</t>
  </si>
  <si>
    <t>OS IAZASI odvody</t>
  </si>
  <si>
    <t>Kapitálové výdavky:</t>
  </si>
  <si>
    <t>Detské ihrisko</t>
  </si>
  <si>
    <t>Spolu:</t>
  </si>
  <si>
    <t>Bežné príjmy</t>
  </si>
  <si>
    <t>Kapitálové príjmy</t>
  </si>
  <si>
    <t>Príjmové finančné operácie</t>
  </si>
  <si>
    <t>Bežné výdavky</t>
  </si>
  <si>
    <t>Kapitálové výdavky</t>
  </si>
  <si>
    <t>Kamerový systém</t>
  </si>
  <si>
    <t>Postrekovanie komárov</t>
  </si>
  <si>
    <t>05600 637 005</t>
  </si>
  <si>
    <t>06100 635 006</t>
  </si>
  <si>
    <t>06200 621 000</t>
  </si>
  <si>
    <t>Príjmy celkom:</t>
  </si>
  <si>
    <t>Výdavky celkom:</t>
  </si>
  <si>
    <t>Dôchodcovia prepravné</t>
  </si>
  <si>
    <t>Vyúčtovanie Bethlen Alap</t>
  </si>
  <si>
    <t>Stavebníctvo</t>
  </si>
  <si>
    <t>01 700 651 003</t>
  </si>
  <si>
    <t>úroky z úveru</t>
  </si>
  <si>
    <t>PO - DPO SR</t>
  </si>
  <si>
    <t>Prac. odevy, obuv</t>
  </si>
  <si>
    <t>PE vrecia</t>
  </si>
  <si>
    <t>Denný stacionár - plat</t>
  </si>
  <si>
    <t>Denný stacionár - režijné náklady</t>
  </si>
  <si>
    <t>Denný stacionár - všeobecný m.</t>
  </si>
  <si>
    <t>Denný stacionár - poistenie zodp.</t>
  </si>
  <si>
    <t>Denný stacionár - vš. služby</t>
  </si>
  <si>
    <t>Denný stacionár - poistenie budov</t>
  </si>
  <si>
    <t>Transfery pre Csemadok Sap</t>
  </si>
  <si>
    <t>Transfery pre DHZ Sap</t>
  </si>
  <si>
    <t>Propagácia, reklama</t>
  </si>
  <si>
    <t>Štúdie, posudky</t>
  </si>
  <si>
    <t>634001/633015</t>
  </si>
  <si>
    <t>Denný stacionár -reprezentačné</t>
  </si>
  <si>
    <t>621000/625000</t>
  </si>
  <si>
    <t>PHM - nákladné auto</t>
  </si>
  <si>
    <t>Za spoločné prevádz. Ekodvora</t>
  </si>
  <si>
    <t>Transfery pre OFC Sap</t>
  </si>
  <si>
    <t>TTSK projekty</t>
  </si>
  <si>
    <t>TTSK projekty /vlastný zdroj/</t>
  </si>
  <si>
    <t>OFC Sap voda</t>
  </si>
  <si>
    <t>OFC Sap materiál</t>
  </si>
  <si>
    <t>OFC Sap prepravné</t>
  </si>
  <si>
    <t>OFC Sap údržba</t>
  </si>
  <si>
    <t>OFC Sap dohody</t>
  </si>
  <si>
    <t xml:space="preserve">dane z príjmov, ziskov a kapitálového majetku </t>
  </si>
  <si>
    <t>daň z majetku</t>
  </si>
  <si>
    <t>domáce dane na tovary a služby</t>
  </si>
  <si>
    <t>NEDAŇOVÉ PRÍJMY</t>
  </si>
  <si>
    <t>DAŇOVÉ PRÍJMY</t>
  </si>
  <si>
    <t>daň z príjmov FO - DÚ</t>
  </si>
  <si>
    <t>daň z pozemkov</t>
  </si>
  <si>
    <t xml:space="preserve">daň zo stavieb </t>
  </si>
  <si>
    <t>daň za psa</t>
  </si>
  <si>
    <t>daň za užívanie VP</t>
  </si>
  <si>
    <t>za zber, prepravu a znešk.kom.od.</t>
  </si>
  <si>
    <t>nájomné HM - cintorín</t>
  </si>
  <si>
    <t>administratívne a iné poplatky a platby</t>
  </si>
  <si>
    <t>pokuty a penále</t>
  </si>
  <si>
    <t>správne poplatky</t>
  </si>
  <si>
    <t>správny p. PO-za výherné autom.</t>
  </si>
  <si>
    <t>za reklamy</t>
  </si>
  <si>
    <t>výrub stromov</t>
  </si>
  <si>
    <t>za stravné</t>
  </si>
  <si>
    <t>prepravná služba (OS)</t>
  </si>
  <si>
    <t>úroky z domácich úverov, požičiek a vkladov</t>
  </si>
  <si>
    <t>iné nedaňové príjmy</t>
  </si>
  <si>
    <t>z výťažkov lotérií a iných hier</t>
  </si>
  <si>
    <t>Granty, Nadácia G. Bethlena</t>
  </si>
  <si>
    <t>GRANTY A TRANSFERY</t>
  </si>
  <si>
    <t>príjmy z podnikania a vlastníctva majetku</t>
  </si>
  <si>
    <t>Správa obecného úradu</t>
  </si>
  <si>
    <t>01.110</t>
  </si>
  <si>
    <t>Poistné do ZP - OcZ</t>
  </si>
  <si>
    <t>Poistné do SP</t>
  </si>
  <si>
    <t>Poistné do SP - OcZ</t>
  </si>
  <si>
    <t>Energie</t>
  </si>
  <si>
    <t>Telekomunikačné služby</t>
  </si>
  <si>
    <t>Vyúčtovanie dotácie</t>
  </si>
  <si>
    <t>01.330</t>
  </si>
  <si>
    <t>Matričná činnosť</t>
  </si>
  <si>
    <t>Matrika - poistné do VZP</t>
  </si>
  <si>
    <t>Matrika - poistné do SP</t>
  </si>
  <si>
    <t>01.600</t>
  </si>
  <si>
    <t>Výdavky na voľby</t>
  </si>
  <si>
    <t>01.700</t>
  </si>
  <si>
    <t>Úroky z úveru</t>
  </si>
  <si>
    <t>03.200</t>
  </si>
  <si>
    <t>Ochrana pred požiarmi</t>
  </si>
  <si>
    <t>Transfery</t>
  </si>
  <si>
    <t>Transfery pre MS SČK Sap</t>
  </si>
  <si>
    <t>Transfery pre MŠ Ňárad</t>
  </si>
  <si>
    <t>Transfer pre ZŠ</t>
  </si>
  <si>
    <t>04.120</t>
  </si>
  <si>
    <t>Aktivačná činnosť UPSVaR</t>
  </si>
  <si>
    <t>Odvody do ZP</t>
  </si>
  <si>
    <t xml:space="preserve">Odvody do SP </t>
  </si>
  <si>
    <t>Pracovné náradie</t>
  </si>
  <si>
    <t>Stravné</t>
  </si>
  <si>
    <t>04.510</t>
  </si>
  <si>
    <t>Cestná doprava</t>
  </si>
  <si>
    <t xml:space="preserve">VPP plat </t>
  </si>
  <si>
    <t>Odvody do SP</t>
  </si>
  <si>
    <t xml:space="preserve">Pracovné náradie </t>
  </si>
  <si>
    <t>VPP plat</t>
  </si>
  <si>
    <t>05.100</t>
  </si>
  <si>
    <t>Nakladanie s odpadmi</t>
  </si>
  <si>
    <t>Nákup odpadových nádob</t>
  </si>
  <si>
    <t>05.600</t>
  </si>
  <si>
    <t xml:space="preserve">Postrekovanie </t>
  </si>
  <si>
    <t>06.100</t>
  </si>
  <si>
    <t>06.200</t>
  </si>
  <si>
    <t>Verejná zeleň</t>
  </si>
  <si>
    <t>VZ dohody - odvody ZP</t>
  </si>
  <si>
    <t>VZ dohody - odvody do SP</t>
  </si>
  <si>
    <t>Kamerový systém - el.energia</t>
  </si>
  <si>
    <t>06.400</t>
  </si>
  <si>
    <t>Verejné osvetlenie</t>
  </si>
  <si>
    <t>08.100</t>
  </si>
  <si>
    <t>Šport: OFC Sap - Ňárad</t>
  </si>
  <si>
    <t>Kultúra - kultúrny dom</t>
  </si>
  <si>
    <t>Energia</t>
  </si>
  <si>
    <t>Denný stacionár</t>
  </si>
  <si>
    <t>10.700</t>
  </si>
  <si>
    <t>Finančé dary pre dôchodcov</t>
  </si>
  <si>
    <t>10.200</t>
  </si>
  <si>
    <t>Dôchodcovia</t>
  </si>
  <si>
    <t xml:space="preserve">Opatrovateľská služba </t>
  </si>
  <si>
    <t>08.400</t>
  </si>
  <si>
    <t>Náboženské a spoločenské služby - cintorín</t>
  </si>
  <si>
    <t>08.200</t>
  </si>
  <si>
    <t>Knižnica</t>
  </si>
  <si>
    <t>Knižnica dohoda</t>
  </si>
  <si>
    <t>Knižnica - údržba budov</t>
  </si>
  <si>
    <t>Rybársky deň - propagácia a rekl.</t>
  </si>
  <si>
    <t>08.300</t>
  </si>
  <si>
    <t>Miestny rozhlas</t>
  </si>
  <si>
    <t>KD energie</t>
  </si>
  <si>
    <t>MAS P. o.z.</t>
  </si>
  <si>
    <t>Príplatky DS</t>
  </si>
  <si>
    <t>Odmeny DS</t>
  </si>
  <si>
    <t>Údržba osobn. automobilov</t>
  </si>
  <si>
    <t>Z návratných finančných výpomoci</t>
  </si>
  <si>
    <t xml:space="preserve">Splácanie úveru - OTP Banka, a.s. </t>
  </si>
  <si>
    <t>Výdavkové finančné operácie</t>
  </si>
  <si>
    <t>Prevod prostriedkov z rezer.fondu</t>
  </si>
  <si>
    <t>Dlhodobé bankové úvery</t>
  </si>
  <si>
    <t>717 002</t>
  </si>
  <si>
    <t>Kamerový systém- poistenie+údržba</t>
  </si>
  <si>
    <t>Ekopolis -Zelené oázy</t>
  </si>
  <si>
    <t>Obnova dediny</t>
  </si>
  <si>
    <t>WIFI pre Teba</t>
  </si>
  <si>
    <t>WIFI  EU</t>
  </si>
  <si>
    <t xml:space="preserve"> 713 003</t>
  </si>
  <si>
    <t xml:space="preserve">WIFI pre Teba  </t>
  </si>
  <si>
    <t>713 003</t>
  </si>
  <si>
    <t>WIFI EU</t>
  </si>
  <si>
    <t>Výstavba budovy pož.zbrojnice</t>
  </si>
  <si>
    <t>Detské ihrisko v obci</t>
  </si>
  <si>
    <t xml:space="preserve">Rybársky deň - Nadácia SPP </t>
  </si>
  <si>
    <t>remeselnícke činnosti pre deti</t>
  </si>
  <si>
    <t>dotácia TTSK- šport.programy</t>
  </si>
  <si>
    <t>šport.programy - vlast.prostr.obce</t>
  </si>
  <si>
    <t>Granty z VÚC</t>
  </si>
  <si>
    <t>Voľby prezidenta SR a  do EP</t>
  </si>
  <si>
    <t>Rozdiel medzi P a V:</t>
  </si>
  <si>
    <t>Rekonštrukcia budovy DS</t>
  </si>
  <si>
    <t>Vyvesené dňa: 12.08.2019</t>
  </si>
  <si>
    <t>tombola</t>
  </si>
  <si>
    <t>poplatky /za odpad, za služby, cintorínske, zálohy,reklama, MR/</t>
  </si>
  <si>
    <t>z prenajatých strojov,zariadení</t>
  </si>
  <si>
    <t>z prenajatých budov, priestorov</t>
  </si>
  <si>
    <t>z prenajatých pozemkov</t>
  </si>
  <si>
    <t>01 110 611 000</t>
  </si>
  <si>
    <t>611 000</t>
  </si>
  <si>
    <t xml:space="preserve"> 641 009</t>
  </si>
  <si>
    <t>717 001</t>
  </si>
  <si>
    <t>Údržba strojov verejnej zelene</t>
  </si>
  <si>
    <t>KultMinor</t>
  </si>
  <si>
    <t>SPP Nadácia</t>
  </si>
  <si>
    <t>Úprava VP Ekopolis</t>
  </si>
  <si>
    <t>Úprava VP Obnova dediny</t>
  </si>
  <si>
    <t>Nákup strojov VZ Obnova dediny</t>
  </si>
  <si>
    <t>Úprava VP Ekopolis vl.prostr.</t>
  </si>
  <si>
    <t>Csemadok Sap príspevok</t>
  </si>
  <si>
    <t>Z vratiek</t>
  </si>
  <si>
    <t>Údržba strojov, prístrojov</t>
  </si>
  <si>
    <t>716 000</t>
  </si>
  <si>
    <t>krátkodobý kontokor.úver</t>
  </si>
  <si>
    <t>Splácanie krátkodobého úveru</t>
  </si>
  <si>
    <t xml:space="preserve">Zvesené dňa:  </t>
  </si>
  <si>
    <t>Schválený rozpočet 2019</t>
  </si>
  <si>
    <t>Upravený rozpočet  2019</t>
  </si>
  <si>
    <t>Rozpočet na rok 2020</t>
  </si>
  <si>
    <t>Rozpočet na rok 2021</t>
  </si>
  <si>
    <t>Rozpočet  na rok 2022</t>
  </si>
  <si>
    <t>príspevok na opatr.služba</t>
  </si>
  <si>
    <t>Z preplatkov a RZZP  2019</t>
  </si>
  <si>
    <t>Návrh rozpočtu Obce Sap za rok 2020 / za roky 2021-2022</t>
  </si>
  <si>
    <t>Rekonštrukcia budovy KD</t>
  </si>
  <si>
    <t>OS IAZASI stravovanie, služby</t>
  </si>
  <si>
    <t>Chr.dielňa mzdové náklady Dotácia</t>
  </si>
  <si>
    <t>Chr.dielňa odvody Dotácia</t>
  </si>
  <si>
    <t>Chrán.dielňa odvody Dotácia</t>
  </si>
  <si>
    <t>Chrán. Dielňa mzd.náklady Dotácia</t>
  </si>
  <si>
    <t>08 200 611 000</t>
  </si>
  <si>
    <t>Chran.dielňa mzd.nákl.</t>
  </si>
  <si>
    <t xml:space="preserve">Chrán.dielňa odvody </t>
  </si>
  <si>
    <t>OS IAZASI mzd.náklady</t>
  </si>
  <si>
    <t>OS IAZASI do ostatných ZP</t>
  </si>
  <si>
    <t>Chr.dielňa odvody -Obec</t>
  </si>
  <si>
    <t>Chran.dielňa mzd.náklady Obec</t>
  </si>
  <si>
    <t>10 200 637 014</t>
  </si>
  <si>
    <t>Očakávaná skutočnosť 2019</t>
  </si>
  <si>
    <r>
      <rPr>
        <b/>
        <sz val="9"/>
        <rFont val="Arial"/>
        <family val="2"/>
        <charset val="238"/>
      </rPr>
      <t>41</t>
    </r>
    <r>
      <rPr>
        <sz val="9"/>
        <rFont val="Arial"/>
        <family val="2"/>
        <charset val="238"/>
      </rPr>
      <t xml:space="preserve">              611</t>
    </r>
  </si>
  <si>
    <r>
      <rPr>
        <b/>
        <sz val="9"/>
        <rFont val="Arial"/>
        <family val="2"/>
        <charset val="238"/>
      </rPr>
      <t>1AC1</t>
    </r>
    <r>
      <rPr>
        <sz val="9"/>
        <rFont val="Arial"/>
        <family val="2"/>
        <charset val="238"/>
      </rPr>
      <t xml:space="preserve">    611 000</t>
    </r>
  </si>
  <si>
    <r>
      <rPr>
        <b/>
        <sz val="9"/>
        <rFont val="Arial"/>
        <family val="2"/>
        <charset val="238"/>
      </rPr>
      <t>1AC2</t>
    </r>
    <r>
      <rPr>
        <sz val="9"/>
        <rFont val="Arial"/>
        <family val="2"/>
        <charset val="238"/>
      </rPr>
      <t xml:space="preserve">    611 000</t>
    </r>
  </si>
  <si>
    <t>Skutočnosť k 31.12.2017</t>
  </si>
  <si>
    <t>Skutočnosť k 31.12.2018</t>
  </si>
  <si>
    <t>Vybud. a zariad.kuchyne KD</t>
  </si>
  <si>
    <t>MF SR dot. + MPSVaR dot</t>
  </si>
  <si>
    <t>Nájom SVP -  kat.cirkev</t>
  </si>
  <si>
    <t>Odmeny poslancom í</t>
  </si>
  <si>
    <t>Vrátenie z min.rokov, pokuty</t>
  </si>
  <si>
    <t>Členské príspevky ZMOS, ZMOŽO, návratná fin.výpomoc</t>
  </si>
  <si>
    <t>Na cestovanie žiakov</t>
  </si>
  <si>
    <t>Sanácia miest s nez.u.o</t>
  </si>
  <si>
    <t>Denný stac. odvody do ZP, SP</t>
  </si>
  <si>
    <t>Nájom budovy</t>
  </si>
  <si>
    <t>DS dohody</t>
  </si>
  <si>
    <t>OFC údržba budovy</t>
  </si>
  <si>
    <t>nákup pozemkov</t>
  </si>
  <si>
    <t>Výstavba budovy DHZ</t>
  </si>
  <si>
    <t>Poplatky, odvody, dane, RTVS</t>
  </si>
  <si>
    <t>Úprava VP Obn. dediny vl.prost</t>
  </si>
  <si>
    <t>TTSK  -obec</t>
  </si>
  <si>
    <t>Výstavba budovy has.</t>
  </si>
  <si>
    <t>717002</t>
  </si>
  <si>
    <t>prenes. výkon št. správy obce</t>
  </si>
  <si>
    <t>OS zdrav,OS IAZASI do SP</t>
  </si>
  <si>
    <t>713002</t>
  </si>
  <si>
    <t>nákup výpočt.techniky</t>
  </si>
  <si>
    <t>714001</t>
  </si>
  <si>
    <t>nákup os.automobilu</t>
  </si>
  <si>
    <t>projekt.dokumentácia</t>
  </si>
  <si>
    <t>717 003</t>
  </si>
  <si>
    <t>Výstavba centr.námestia obce</t>
  </si>
  <si>
    <t>Rekapitulácia príjmov a výdavkov:</t>
  </si>
</sst>
</file>

<file path=xl/styles.xml><?xml version="1.0" encoding="utf-8"?>
<styleSheet xmlns="http://schemas.openxmlformats.org/spreadsheetml/2006/main">
  <numFmts count="6">
    <numFmt numFmtId="164" formatCode="_-* #,##0.00\ &quot;Sk&quot;_-;\-* #,##0.00\ &quot;Sk&quot;_-;_-* &quot;-&quot;??\ &quot;Sk&quot;_-;_-@_-"/>
    <numFmt numFmtId="165" formatCode="#,##0\ [$€-1];[Red]\-#,##0\ [$€-1]"/>
    <numFmt numFmtId="166" formatCode="#,##0\ [$€-1]"/>
    <numFmt numFmtId="167" formatCode="#,##0\ _€"/>
    <numFmt numFmtId="168" formatCode="#,##0\ &quot;€&quot;"/>
    <numFmt numFmtId="169" formatCode="#,##0.00\ _€"/>
  </numFmts>
  <fonts count="15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3" fillId="0" borderId="1" applyBorder="0"/>
    <xf numFmtId="0" fontId="4" fillId="0" borderId="2" applyFont="0" applyBorder="0"/>
    <xf numFmtId="167" fontId="4" fillId="0" borderId="2" applyFont="0" applyBorder="0"/>
    <xf numFmtId="37" fontId="3" fillId="0" borderId="1" applyBorder="0"/>
    <xf numFmtId="38" fontId="1" fillId="0" borderId="2"/>
    <xf numFmtId="167" fontId="4" fillId="0" borderId="2" applyFont="0" applyBorder="0"/>
    <xf numFmtId="168" fontId="1" fillId="0" borderId="2" applyFont="0"/>
  </cellStyleXfs>
  <cellXfs count="132">
    <xf numFmtId="0" fontId="0" fillId="0" borderId="0" xfId="0"/>
    <xf numFmtId="0" fontId="1" fillId="0" borderId="0" xfId="0" applyFont="1" applyBorder="1"/>
    <xf numFmtId="169" fontId="1" fillId="0" borderId="0" xfId="0" applyNumberFormat="1" applyFont="1" applyBorder="1" applyAlignment="1">
      <alignment vertical="justify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 wrapText="1"/>
    </xf>
    <xf numFmtId="169" fontId="6" fillId="0" borderId="0" xfId="0" applyNumberFormat="1" applyFont="1" applyBorder="1" applyAlignment="1">
      <alignment vertical="justify" wrapText="1"/>
    </xf>
    <xf numFmtId="169" fontId="1" fillId="0" borderId="0" xfId="0" applyNumberFormat="1" applyFont="1" applyBorder="1" applyAlignment="1">
      <alignment vertical="justify" wrapText="1"/>
    </xf>
    <xf numFmtId="169" fontId="6" fillId="0" borderId="0" xfId="0" applyNumberFormat="1" applyFont="1" applyBorder="1" applyAlignment="1">
      <alignment vertical="justify"/>
    </xf>
    <xf numFmtId="0" fontId="1" fillId="0" borderId="0" xfId="0" applyFont="1" applyBorder="1" applyAlignment="1">
      <alignment horizontal="center" vertical="center" wrapText="1"/>
    </xf>
    <xf numFmtId="169" fontId="3" fillId="0" borderId="0" xfId="0" applyNumberFormat="1" applyFont="1" applyBorder="1" applyAlignment="1">
      <alignment vertical="justify"/>
    </xf>
    <xf numFmtId="166" fontId="3" fillId="0" borderId="0" xfId="0" applyNumberFormat="1" applyFont="1" applyBorder="1"/>
    <xf numFmtId="168" fontId="3" fillId="0" borderId="0" xfId="7" applyFont="1" applyBorder="1"/>
    <xf numFmtId="0" fontId="5" fillId="0" borderId="0" xfId="0" applyFont="1" applyAlignment="1">
      <alignment horizontal="center"/>
    </xf>
    <xf numFmtId="0" fontId="3" fillId="0" borderId="0" xfId="0" applyFont="1" applyBorder="1"/>
    <xf numFmtId="169" fontId="3" fillId="0" borderId="0" xfId="0" applyNumberFormat="1" applyFont="1" applyFill="1" applyBorder="1" applyAlignment="1">
      <alignment vertical="justify"/>
    </xf>
    <xf numFmtId="169" fontId="3" fillId="0" borderId="0" xfId="0" applyNumberFormat="1" applyFont="1"/>
    <xf numFmtId="169" fontId="3" fillId="0" borderId="0" xfId="0" applyNumberFormat="1" applyFont="1" applyAlignment="1">
      <alignment vertical="justify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166" fontId="7" fillId="0" borderId="0" xfId="0" applyNumberFormat="1" applyFont="1" applyBorder="1"/>
    <xf numFmtId="4" fontId="3" fillId="0" borderId="0" xfId="0" applyNumberFormat="1" applyFont="1"/>
    <xf numFmtId="3" fontId="3" fillId="0" borderId="0" xfId="0" applyNumberFormat="1" applyFont="1"/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 shrinkToFit="1"/>
    </xf>
    <xf numFmtId="0" fontId="9" fillId="5" borderId="2" xfId="0" applyFont="1" applyFill="1" applyBorder="1" applyAlignment="1">
      <alignment horizontal="right" vertical="center"/>
    </xf>
    <xf numFmtId="169" fontId="9" fillId="5" borderId="2" xfId="0" applyNumberFormat="1" applyFont="1" applyFill="1" applyBorder="1" applyAlignment="1">
      <alignment vertical="justify" wrapText="1" shrinkToFit="1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169" fontId="8" fillId="0" borderId="2" xfId="0" applyNumberFormat="1" applyFont="1" applyBorder="1" applyAlignment="1">
      <alignment vertical="justify" wrapText="1"/>
    </xf>
    <xf numFmtId="3" fontId="10" fillId="0" borderId="2" xfId="0" applyNumberFormat="1" applyFont="1" applyBorder="1"/>
    <xf numFmtId="169" fontId="10" fillId="0" borderId="2" xfId="0" applyNumberFormat="1" applyFont="1" applyBorder="1" applyAlignment="1">
      <alignment vertical="justify"/>
    </xf>
    <xf numFmtId="3" fontId="8" fillId="0" borderId="2" xfId="0" applyNumberFormat="1" applyFont="1" applyBorder="1"/>
    <xf numFmtId="169" fontId="9" fillId="0" borderId="2" xfId="0" applyNumberFormat="1" applyFont="1" applyBorder="1" applyAlignment="1">
      <alignment vertical="justify"/>
    </xf>
    <xf numFmtId="169" fontId="10" fillId="2" borderId="2" xfId="0" applyNumberFormat="1" applyFont="1" applyFill="1" applyBorder="1" applyAlignment="1">
      <alignment vertical="justify"/>
    </xf>
    <xf numFmtId="0" fontId="8" fillId="0" borderId="2" xfId="0" applyFont="1" applyBorder="1" applyAlignment="1">
      <alignment wrapText="1"/>
    </xf>
    <xf numFmtId="169" fontId="9" fillId="2" borderId="2" xfId="0" applyNumberFormat="1" applyFont="1" applyFill="1" applyBorder="1" applyAlignment="1">
      <alignment vertical="justify"/>
    </xf>
    <xf numFmtId="3" fontId="9" fillId="5" borderId="2" xfId="0" applyNumberFormat="1" applyFont="1" applyFill="1" applyBorder="1"/>
    <xf numFmtId="169" fontId="9" fillId="5" borderId="2" xfId="0" applyNumberFormat="1" applyFont="1" applyFill="1" applyBorder="1" applyAlignment="1">
      <alignment vertical="justify"/>
    </xf>
    <xf numFmtId="0" fontId="8" fillId="0" borderId="2" xfId="0" applyFont="1" applyFill="1" applyBorder="1" applyAlignment="1">
      <alignment wrapText="1"/>
    </xf>
    <xf numFmtId="169" fontId="9" fillId="0" borderId="2" xfId="0" applyNumberFormat="1" applyFont="1" applyFill="1" applyBorder="1" applyAlignment="1">
      <alignment vertical="justify"/>
    </xf>
    <xf numFmtId="169" fontId="10" fillId="0" borderId="2" xfId="0" applyNumberFormat="1" applyFont="1" applyFill="1" applyBorder="1" applyAlignment="1">
      <alignment vertical="justify"/>
    </xf>
    <xf numFmtId="3" fontId="10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wrapText="1"/>
    </xf>
    <xf numFmtId="3" fontId="9" fillId="5" borderId="2" xfId="0" applyNumberFormat="1" applyFont="1" applyFill="1" applyBorder="1" applyAlignment="1">
      <alignment horizontal="right"/>
    </xf>
    <xf numFmtId="0" fontId="8" fillId="0" borderId="0" xfId="0" applyFont="1" applyBorder="1"/>
    <xf numFmtId="169" fontId="8" fillId="0" borderId="0" xfId="0" applyNumberFormat="1" applyFont="1" applyBorder="1" applyAlignment="1">
      <alignment vertical="justify"/>
    </xf>
    <xf numFmtId="0" fontId="10" fillId="0" borderId="0" xfId="0" applyFont="1"/>
    <xf numFmtId="169" fontId="12" fillId="0" borderId="2" xfId="0" applyNumberFormat="1" applyFont="1" applyBorder="1" applyAlignment="1">
      <alignment vertical="justify"/>
    </xf>
    <xf numFmtId="0" fontId="8" fillId="0" borderId="4" xfId="0" applyFont="1" applyBorder="1"/>
    <xf numFmtId="0" fontId="8" fillId="0" borderId="2" xfId="0" applyFont="1" applyBorder="1" applyAlignment="1">
      <alignment horizontal="center" vertical="center" wrapText="1" shrinkToFit="1"/>
    </xf>
    <xf numFmtId="49" fontId="10" fillId="0" borderId="2" xfId="0" applyNumberFormat="1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49" fontId="8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0" fontId="8" fillId="0" borderId="0" xfId="0" applyFont="1"/>
    <xf numFmtId="49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wrapText="1"/>
    </xf>
    <xf numFmtId="169" fontId="8" fillId="0" borderId="0" xfId="0" applyNumberFormat="1" applyFont="1" applyAlignment="1">
      <alignment vertical="justify"/>
    </xf>
    <xf numFmtId="169" fontId="8" fillId="0" borderId="4" xfId="0" applyNumberFormat="1" applyFont="1" applyBorder="1" applyAlignment="1">
      <alignment vertical="justify"/>
    </xf>
    <xf numFmtId="169" fontId="10" fillId="0" borderId="2" xfId="2" applyNumberFormat="1" applyFont="1" applyAlignment="1">
      <alignment vertical="justify"/>
    </xf>
    <xf numFmtId="169" fontId="10" fillId="4" borderId="4" xfId="0" applyNumberFormat="1" applyFont="1" applyFill="1" applyBorder="1" applyAlignment="1">
      <alignment vertical="justify"/>
    </xf>
    <xf numFmtId="169" fontId="10" fillId="0" borderId="2" xfId="0" applyNumberFormat="1" applyFont="1" applyBorder="1" applyAlignment="1">
      <alignment vertical="justify" wrapText="1"/>
    </xf>
    <xf numFmtId="166" fontId="8" fillId="0" borderId="4" xfId="0" applyNumberFormat="1" applyFont="1" applyBorder="1"/>
    <xf numFmtId="165" fontId="8" fillId="0" borderId="6" xfId="0" applyNumberFormat="1" applyFont="1" applyBorder="1" applyAlignment="1">
      <alignment wrapText="1"/>
    </xf>
    <xf numFmtId="166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166" fontId="10" fillId="0" borderId="2" xfId="0" applyNumberFormat="1" applyFont="1" applyBorder="1"/>
    <xf numFmtId="0" fontId="10" fillId="0" borderId="3" xfId="0" applyFont="1" applyBorder="1" applyAlignment="1"/>
    <xf numFmtId="166" fontId="8" fillId="3" borderId="5" xfId="0" applyNumberFormat="1" applyFont="1" applyFill="1" applyBorder="1"/>
    <xf numFmtId="0" fontId="10" fillId="0" borderId="4" xfId="0" applyFont="1" applyBorder="1" applyAlignment="1"/>
    <xf numFmtId="0" fontId="10" fillId="0" borderId="7" xfId="0" applyFont="1" applyBorder="1" applyAlignment="1"/>
    <xf numFmtId="168" fontId="10" fillId="0" borderId="2" xfId="7" applyFont="1"/>
    <xf numFmtId="0" fontId="10" fillId="0" borderId="8" xfId="0" applyFont="1" applyBorder="1" applyAlignment="1"/>
    <xf numFmtId="168" fontId="10" fillId="0" borderId="10" xfId="7" applyFont="1" applyBorder="1"/>
    <xf numFmtId="168" fontId="8" fillId="3" borderId="5" xfId="7" applyFont="1" applyFill="1" applyBorder="1"/>
    <xf numFmtId="0" fontId="10" fillId="0" borderId="0" xfId="0" applyFont="1" applyFill="1" applyBorder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3" fontId="10" fillId="0" borderId="2" xfId="0" applyNumberFormat="1" applyFont="1" applyBorder="1" applyAlignment="1">
      <alignment wrapText="1"/>
    </xf>
    <xf numFmtId="3" fontId="10" fillId="0" borderId="0" xfId="0" applyNumberFormat="1" applyFont="1" applyBorder="1" applyAlignment="1">
      <alignment wrapText="1"/>
    </xf>
    <xf numFmtId="165" fontId="10" fillId="0" borderId="2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wrapText="1"/>
    </xf>
    <xf numFmtId="165" fontId="10" fillId="0" borderId="0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wrapText="1"/>
    </xf>
    <xf numFmtId="0" fontId="10" fillId="0" borderId="4" xfId="0" applyFont="1" applyBorder="1" applyAlignment="1">
      <alignment wrapText="1"/>
    </xf>
    <xf numFmtId="165" fontId="10" fillId="0" borderId="6" xfId="0" applyNumberFormat="1" applyFont="1" applyBorder="1" applyAlignment="1">
      <alignment wrapText="1"/>
    </xf>
    <xf numFmtId="165" fontId="10" fillId="0" borderId="9" xfId="0" applyNumberFormat="1" applyFont="1" applyBorder="1" applyAlignment="1">
      <alignment wrapText="1"/>
    </xf>
    <xf numFmtId="14" fontId="10" fillId="0" borderId="0" xfId="0" applyNumberFormat="1" applyFont="1" applyAlignment="1">
      <alignment wrapText="1"/>
    </xf>
    <xf numFmtId="0" fontId="10" fillId="0" borderId="2" xfId="0" applyFont="1" applyFill="1" applyBorder="1" applyAlignment="1">
      <alignment vertical="top" wrapText="1"/>
    </xf>
    <xf numFmtId="3" fontId="10" fillId="0" borderId="2" xfId="0" applyNumberFormat="1" applyFont="1" applyBorder="1" applyAlignment="1">
      <alignment vertical="top"/>
    </xf>
    <xf numFmtId="3" fontId="10" fillId="0" borderId="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right" vertical="top"/>
    </xf>
    <xf numFmtId="165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169" fontId="10" fillId="0" borderId="2" xfId="0" applyNumberFormat="1" applyFont="1" applyBorder="1" applyAlignment="1">
      <alignment horizontal="right" vertical="justify"/>
    </xf>
    <xf numFmtId="0" fontId="10" fillId="0" borderId="5" xfId="0" applyFont="1" applyBorder="1" applyAlignment="1">
      <alignment wrapText="1"/>
    </xf>
    <xf numFmtId="169" fontId="10" fillId="0" borderId="5" xfId="0" applyNumberFormat="1" applyFont="1" applyBorder="1" applyAlignment="1">
      <alignment vertical="justify"/>
    </xf>
    <xf numFmtId="0" fontId="8" fillId="5" borderId="2" xfId="0" applyFont="1" applyFill="1" applyBorder="1" applyAlignment="1">
      <alignment horizontal="left" vertical="center" wrapText="1"/>
    </xf>
    <xf numFmtId="169" fontId="8" fillId="5" borderId="2" xfId="0" applyNumberFormat="1" applyFont="1" applyFill="1" applyBorder="1" applyAlignment="1">
      <alignment vertical="justify" shrinkToFit="1"/>
    </xf>
    <xf numFmtId="0" fontId="8" fillId="5" borderId="2" xfId="0" applyFont="1" applyFill="1" applyBorder="1" applyAlignment="1">
      <alignment wrapText="1"/>
    </xf>
    <xf numFmtId="0" fontId="8" fillId="6" borderId="0" xfId="0" applyFont="1" applyFill="1" applyBorder="1" applyAlignment="1">
      <alignment wrapText="1"/>
    </xf>
    <xf numFmtId="0" fontId="8" fillId="6" borderId="5" xfId="0" applyFont="1" applyFill="1" applyBorder="1" applyAlignment="1">
      <alignment wrapText="1"/>
    </xf>
    <xf numFmtId="3" fontId="8" fillId="6" borderId="5" xfId="0" applyNumberFormat="1" applyFont="1" applyFill="1" applyBorder="1" applyAlignment="1">
      <alignment wrapText="1"/>
    </xf>
    <xf numFmtId="169" fontId="8" fillId="6" borderId="5" xfId="0" applyNumberFormat="1" applyFont="1" applyFill="1" applyBorder="1" applyAlignment="1">
      <alignment vertical="justify"/>
    </xf>
    <xf numFmtId="0" fontId="8" fillId="6" borderId="0" xfId="0" applyFont="1" applyFill="1" applyBorder="1"/>
    <xf numFmtId="3" fontId="10" fillId="6" borderId="5" xfId="0" applyNumberFormat="1" applyFont="1" applyFill="1" applyBorder="1"/>
    <xf numFmtId="0" fontId="8" fillId="5" borderId="2" xfId="0" applyFont="1" applyFill="1" applyBorder="1" applyAlignment="1">
      <alignment horizontal="right" vertical="center"/>
    </xf>
    <xf numFmtId="3" fontId="8" fillId="5" borderId="2" xfId="0" applyNumberFormat="1" applyFont="1" applyFill="1" applyBorder="1" applyAlignment="1">
      <alignment horizontal="right"/>
    </xf>
    <xf numFmtId="49" fontId="8" fillId="5" borderId="2" xfId="0" applyNumberFormat="1" applyFont="1" applyFill="1" applyBorder="1" applyAlignment="1">
      <alignment horizontal="right"/>
    </xf>
    <xf numFmtId="3" fontId="8" fillId="5" borderId="2" xfId="0" applyNumberFormat="1" applyFont="1" applyFill="1" applyBorder="1"/>
    <xf numFmtId="169" fontId="3" fillId="4" borderId="0" xfId="0" applyNumberFormat="1" applyFont="1" applyFill="1" applyBorder="1" applyAlignment="1">
      <alignment vertical="justify"/>
    </xf>
    <xf numFmtId="49" fontId="10" fillId="6" borderId="0" xfId="0" applyNumberFormat="1" applyFont="1" applyFill="1" applyBorder="1" applyAlignment="1">
      <alignment horizontal="right"/>
    </xf>
    <xf numFmtId="3" fontId="8" fillId="6" borderId="5" xfId="0" applyNumberFormat="1" applyFont="1" applyFill="1" applyBorder="1"/>
    <xf numFmtId="169" fontId="8" fillId="6" borderId="5" xfId="2" applyNumberFormat="1" applyFont="1" applyFill="1" applyBorder="1" applyAlignment="1">
      <alignment vertical="justify"/>
    </xf>
    <xf numFmtId="165" fontId="10" fillId="4" borderId="5" xfId="0" applyNumberFormat="1" applyFont="1" applyFill="1" applyBorder="1" applyAlignment="1">
      <alignment wrapText="1"/>
    </xf>
    <xf numFmtId="0" fontId="11" fillId="4" borderId="5" xfId="0" applyFont="1" applyFill="1" applyBorder="1" applyAlignment="1"/>
    <xf numFmtId="0" fontId="11" fillId="0" borderId="2" xfId="0" applyFont="1" applyBorder="1" applyAlignment="1">
      <alignment horizont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166" fontId="11" fillId="0" borderId="2" xfId="0" applyNumberFormat="1" applyFont="1" applyBorder="1" applyAlignment="1">
      <alignment horizontal="center" vertical="center" wrapText="1"/>
    </xf>
    <xf numFmtId="0" fontId="13" fillId="4" borderId="0" xfId="0" applyFont="1" applyFill="1"/>
    <xf numFmtId="0" fontId="13" fillId="0" borderId="0" xfId="0" applyFont="1" applyBorder="1"/>
    <xf numFmtId="0" fontId="13" fillId="0" borderId="4" xfId="0" applyFont="1" applyBorder="1"/>
    <xf numFmtId="0" fontId="14" fillId="0" borderId="0" xfId="0" applyFont="1" applyFill="1" applyBorder="1"/>
  </cellXfs>
  <cellStyles count="8">
    <cellStyle name="normálne" xfId="0" builtinId="0"/>
    <cellStyle name="Štýl 1" xfId="1"/>
    <cellStyle name="Štýl 2" xfId="2"/>
    <cellStyle name="Štýl 3" xfId="3"/>
    <cellStyle name="Štýl 4" xfId="4"/>
    <cellStyle name="Štýl 5" xfId="5"/>
    <cellStyle name="Štýl 6" xfId="6"/>
    <cellStyle name="Štý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3"/>
  <sheetViews>
    <sheetView tabSelected="1" topLeftCell="A301" zoomScale="90" zoomScaleNormal="90" workbookViewId="0">
      <selection activeCell="E314" sqref="E314"/>
    </sheetView>
  </sheetViews>
  <sheetFormatPr defaultColWidth="9.140625" defaultRowHeight="12.75"/>
  <cols>
    <col min="1" max="1" width="12.7109375" style="3" customWidth="1"/>
    <col min="2" max="2" width="27.140625" style="80" customWidth="1"/>
    <col min="3" max="3" width="12.5703125" style="3" customWidth="1"/>
    <col min="4" max="4" width="12.42578125" style="3" customWidth="1"/>
    <col min="5" max="5" width="13" style="3" customWidth="1"/>
    <col min="6" max="6" width="11.5703125" style="3" customWidth="1"/>
    <col min="7" max="7" width="11.85546875" style="3" customWidth="1"/>
    <col min="8" max="8" width="12.7109375" style="3" customWidth="1"/>
    <col min="9" max="9" width="12.85546875" style="3" customWidth="1"/>
    <col min="10" max="10" width="12.5703125" style="3" customWidth="1"/>
    <col min="11" max="16" width="11.85546875" style="3" customWidth="1"/>
    <col min="17" max="17" width="10.28515625" style="3" bestFit="1" customWidth="1"/>
    <col min="18" max="18" width="11.7109375" style="3" bestFit="1" customWidth="1"/>
    <col min="19" max="16384" width="9.140625" style="3"/>
  </cols>
  <sheetData>
    <row r="1" spans="1:16" ht="18">
      <c r="A1" s="19" t="s">
        <v>280</v>
      </c>
      <c r="B1" s="78"/>
      <c r="C1" s="19"/>
      <c r="D1" s="19"/>
      <c r="E1" s="19"/>
      <c r="F1" s="19"/>
      <c r="G1" s="19"/>
      <c r="H1" s="19"/>
      <c r="I1" s="19"/>
      <c r="J1" s="19"/>
    </row>
    <row r="2" spans="1:16" ht="18">
      <c r="A2" s="13"/>
      <c r="B2" s="79"/>
      <c r="C2" s="18"/>
      <c r="E2" s="13"/>
      <c r="F2" s="18"/>
      <c r="G2" s="18"/>
      <c r="H2" s="18"/>
      <c r="I2" s="18"/>
      <c r="J2" s="18"/>
    </row>
    <row r="3" spans="1:16" ht="18">
      <c r="A3" s="128" t="s">
        <v>66</v>
      </c>
      <c r="D3" s="18"/>
    </row>
    <row r="4" spans="1:16" ht="36">
      <c r="A4" s="23" t="s">
        <v>0</v>
      </c>
      <c r="B4" s="81" t="s">
        <v>1</v>
      </c>
      <c r="C4" s="24" t="s">
        <v>299</v>
      </c>
      <c r="D4" s="24" t="s">
        <v>300</v>
      </c>
      <c r="E4" s="24" t="s">
        <v>273</v>
      </c>
      <c r="F4" s="24" t="s">
        <v>274</v>
      </c>
      <c r="G4" s="24" t="s">
        <v>295</v>
      </c>
      <c r="H4" s="125" t="s">
        <v>275</v>
      </c>
      <c r="I4" s="24" t="s">
        <v>276</v>
      </c>
      <c r="J4" s="24" t="s">
        <v>277</v>
      </c>
      <c r="K4" s="5"/>
      <c r="L4" s="5"/>
      <c r="M4" s="5"/>
      <c r="N4" s="5"/>
      <c r="O4" s="5"/>
      <c r="P4" s="5"/>
    </row>
    <row r="5" spans="1:16">
      <c r="A5" s="25">
        <v>100</v>
      </c>
      <c r="B5" s="82" t="s">
        <v>131</v>
      </c>
      <c r="C5" s="26">
        <f>C6+C8+C11</f>
        <v>123343.59</v>
      </c>
      <c r="D5" s="26">
        <f t="shared" ref="D5" si="0">D6+D8+D11</f>
        <v>134276.95000000001</v>
      </c>
      <c r="E5" s="26">
        <f>E6+E8+E11</f>
        <v>134725</v>
      </c>
      <c r="F5" s="26">
        <f t="shared" ref="F5:H5" si="1">F6+F8+F11</f>
        <v>142215</v>
      </c>
      <c r="G5" s="26">
        <f>G6+G8+G11</f>
        <v>141910.91999999998</v>
      </c>
      <c r="H5" s="26">
        <f t="shared" si="1"/>
        <v>151384</v>
      </c>
      <c r="I5" s="26">
        <f t="shared" ref="I5:J5" si="2">I6+I8+I11</f>
        <v>151884</v>
      </c>
      <c r="J5" s="26">
        <f t="shared" si="2"/>
        <v>152384</v>
      </c>
      <c r="K5" s="6"/>
      <c r="L5" s="6"/>
      <c r="M5" s="6"/>
      <c r="N5" s="6"/>
      <c r="O5" s="6"/>
      <c r="P5" s="6"/>
    </row>
    <row r="6" spans="1:16" ht="24">
      <c r="A6" s="27">
        <v>110</v>
      </c>
      <c r="B6" s="28" t="s">
        <v>127</v>
      </c>
      <c r="C6" s="29">
        <f t="shared" ref="C6:E6" si="3">C7</f>
        <v>94265.11</v>
      </c>
      <c r="D6" s="29">
        <f>D7</f>
        <v>103558.78</v>
      </c>
      <c r="E6" s="29">
        <f t="shared" si="3"/>
        <v>104725</v>
      </c>
      <c r="F6" s="29">
        <f>F7</f>
        <v>112795</v>
      </c>
      <c r="G6" s="29">
        <f>G7</f>
        <v>112795</v>
      </c>
      <c r="H6" s="29">
        <f>H7</f>
        <v>114000</v>
      </c>
      <c r="I6" s="29">
        <f>I7</f>
        <v>114500</v>
      </c>
      <c r="J6" s="29">
        <f>J7</f>
        <v>115000</v>
      </c>
      <c r="K6" s="7"/>
      <c r="L6" s="7"/>
      <c r="M6" s="7"/>
      <c r="N6" s="7"/>
      <c r="O6" s="7"/>
      <c r="P6" s="7"/>
    </row>
    <row r="7" spans="1:16">
      <c r="A7" s="30">
        <v>111003</v>
      </c>
      <c r="B7" s="43" t="s">
        <v>132</v>
      </c>
      <c r="C7" s="31">
        <v>94265.11</v>
      </c>
      <c r="D7" s="31">
        <v>103558.78</v>
      </c>
      <c r="E7" s="31">
        <v>104725</v>
      </c>
      <c r="F7" s="31">
        <v>112795</v>
      </c>
      <c r="G7" s="31">
        <v>112795</v>
      </c>
      <c r="H7" s="31">
        <v>114000</v>
      </c>
      <c r="I7" s="31">
        <v>114500</v>
      </c>
      <c r="J7" s="31">
        <v>115000</v>
      </c>
      <c r="K7" s="10"/>
      <c r="L7" s="10"/>
      <c r="M7" s="10"/>
      <c r="N7" s="10"/>
      <c r="O7" s="10"/>
      <c r="P7" s="10"/>
    </row>
    <row r="8" spans="1:16">
      <c r="A8" s="32">
        <v>120</v>
      </c>
      <c r="B8" s="35" t="s">
        <v>128</v>
      </c>
      <c r="C8" s="33">
        <f t="shared" ref="C8:E8" si="4">SUM(C9:C10)</f>
        <v>18726.64</v>
      </c>
      <c r="D8" s="33">
        <f t="shared" ref="D8" si="5">SUM(D9:D10)</f>
        <v>18846.169999999998</v>
      </c>
      <c r="E8" s="33">
        <f t="shared" si="4"/>
        <v>20750</v>
      </c>
      <c r="F8" s="33">
        <f t="shared" ref="F8:H8" si="6">SUM(F9:F10)</f>
        <v>19000</v>
      </c>
      <c r="G8" s="33">
        <f t="shared" ref="G8" si="7">SUM(G9:G10)</f>
        <v>18951.919999999998</v>
      </c>
      <c r="H8" s="33">
        <f t="shared" si="6"/>
        <v>22584</v>
      </c>
      <c r="I8" s="33">
        <f t="shared" ref="I8:J8" si="8">SUM(I9:I10)</f>
        <v>22584</v>
      </c>
      <c r="J8" s="33">
        <f t="shared" si="8"/>
        <v>22584</v>
      </c>
      <c r="K8" s="2"/>
      <c r="L8" s="2"/>
      <c r="M8" s="2"/>
      <c r="N8" s="2"/>
      <c r="O8" s="2"/>
      <c r="P8" s="2"/>
    </row>
    <row r="9" spans="1:16">
      <c r="A9" s="30">
        <v>121001</v>
      </c>
      <c r="B9" s="43" t="s">
        <v>133</v>
      </c>
      <c r="C9" s="31">
        <v>14009.9</v>
      </c>
      <c r="D9" s="31">
        <v>13939.89</v>
      </c>
      <c r="E9" s="31">
        <v>15330</v>
      </c>
      <c r="F9" s="31">
        <v>13960</v>
      </c>
      <c r="G9" s="31">
        <v>13911.92</v>
      </c>
      <c r="H9" s="31">
        <v>17544</v>
      </c>
      <c r="I9" s="31">
        <v>17544</v>
      </c>
      <c r="J9" s="31">
        <v>17544</v>
      </c>
      <c r="K9" s="10"/>
      <c r="L9" s="10"/>
      <c r="M9" s="10"/>
      <c r="N9" s="10"/>
      <c r="O9" s="10"/>
      <c r="P9" s="10"/>
    </row>
    <row r="10" spans="1:16">
      <c r="A10" s="30">
        <v>121002</v>
      </c>
      <c r="B10" s="43" t="s">
        <v>134</v>
      </c>
      <c r="C10" s="34">
        <v>4716.74</v>
      </c>
      <c r="D10" s="34">
        <v>4906.28</v>
      </c>
      <c r="E10" s="34">
        <v>5420</v>
      </c>
      <c r="F10" s="34">
        <v>5040</v>
      </c>
      <c r="G10" s="34">
        <v>5040</v>
      </c>
      <c r="H10" s="34">
        <v>5040</v>
      </c>
      <c r="I10" s="34">
        <v>5040</v>
      </c>
      <c r="J10" s="34">
        <v>5040</v>
      </c>
      <c r="K10" s="10"/>
      <c r="L10" s="10"/>
      <c r="M10" s="10"/>
      <c r="N10" s="10"/>
      <c r="O10" s="10"/>
      <c r="P10" s="10"/>
    </row>
    <row r="11" spans="1:16" ht="24">
      <c r="A11" s="32">
        <v>130</v>
      </c>
      <c r="B11" s="35" t="s">
        <v>129</v>
      </c>
      <c r="C11" s="36">
        <f>SUM(C12:C14)</f>
        <v>10351.84</v>
      </c>
      <c r="D11" s="36">
        <f t="shared" ref="D11" si="9">SUM(D12:D14)</f>
        <v>11872</v>
      </c>
      <c r="E11" s="36">
        <f>SUM(E12:E14)</f>
        <v>9250</v>
      </c>
      <c r="F11" s="36">
        <f t="shared" ref="F11:H11" si="10">SUM(F12:F14)</f>
        <v>10420</v>
      </c>
      <c r="G11" s="36">
        <f t="shared" ref="G11" si="11">SUM(G12:G14)</f>
        <v>10164</v>
      </c>
      <c r="H11" s="36">
        <f t="shared" si="10"/>
        <v>14800</v>
      </c>
      <c r="I11" s="36">
        <f t="shared" ref="I11:J11" si="12">SUM(I12:I14)</f>
        <v>14800</v>
      </c>
      <c r="J11" s="36">
        <f t="shared" si="12"/>
        <v>14800</v>
      </c>
      <c r="K11" s="2"/>
      <c r="L11" s="2"/>
      <c r="M11" s="2"/>
      <c r="N11" s="2"/>
      <c r="O11" s="2"/>
      <c r="P11" s="2"/>
    </row>
    <row r="12" spans="1:16">
      <c r="A12" s="30">
        <v>133001</v>
      </c>
      <c r="B12" s="43" t="s">
        <v>135</v>
      </c>
      <c r="C12" s="31">
        <v>486.5</v>
      </c>
      <c r="D12" s="31">
        <v>497</v>
      </c>
      <c r="E12" s="31">
        <v>500</v>
      </c>
      <c r="F12" s="31">
        <v>520</v>
      </c>
      <c r="G12" s="31">
        <v>520</v>
      </c>
      <c r="H12" s="31">
        <v>600</v>
      </c>
      <c r="I12" s="31">
        <v>600</v>
      </c>
      <c r="J12" s="31">
        <v>600</v>
      </c>
      <c r="K12" s="10"/>
      <c r="L12" s="10"/>
      <c r="M12" s="10"/>
      <c r="N12" s="10"/>
      <c r="O12" s="10"/>
      <c r="P12" s="10"/>
    </row>
    <row r="13" spans="1:16">
      <c r="A13" s="30">
        <v>133012</v>
      </c>
      <c r="B13" s="43" t="s">
        <v>136</v>
      </c>
      <c r="C13" s="31">
        <v>1524.9</v>
      </c>
      <c r="D13" s="31">
        <v>3186</v>
      </c>
      <c r="E13" s="31">
        <v>450</v>
      </c>
      <c r="F13" s="31">
        <v>1450</v>
      </c>
      <c r="G13" s="31">
        <v>1450</v>
      </c>
      <c r="H13" s="31">
        <v>1000</v>
      </c>
      <c r="I13" s="31">
        <v>1000</v>
      </c>
      <c r="J13" s="31">
        <v>1000</v>
      </c>
      <c r="K13" s="10"/>
      <c r="L13" s="10"/>
      <c r="M13" s="10"/>
      <c r="N13" s="10"/>
      <c r="O13" s="10"/>
      <c r="P13" s="10"/>
    </row>
    <row r="14" spans="1:16" ht="24">
      <c r="A14" s="30">
        <v>133013</v>
      </c>
      <c r="B14" s="43" t="s">
        <v>137</v>
      </c>
      <c r="C14" s="31">
        <v>8340.44</v>
      </c>
      <c r="D14" s="31">
        <v>8189</v>
      </c>
      <c r="E14" s="31">
        <v>8300</v>
      </c>
      <c r="F14" s="31">
        <v>8450</v>
      </c>
      <c r="G14" s="31">
        <v>8194</v>
      </c>
      <c r="H14" s="31">
        <v>13200</v>
      </c>
      <c r="I14" s="31">
        <v>13200</v>
      </c>
      <c r="J14" s="31">
        <v>13200</v>
      </c>
      <c r="K14" s="10"/>
      <c r="L14" s="10"/>
      <c r="M14" s="10"/>
      <c r="N14" s="10"/>
      <c r="O14" s="10"/>
      <c r="P14" s="10"/>
    </row>
    <row r="15" spans="1:16">
      <c r="A15" s="37">
        <v>200</v>
      </c>
      <c r="B15" s="83" t="s">
        <v>130</v>
      </c>
      <c r="C15" s="38">
        <f>C16+C21+C33+C36</f>
        <v>26908.359999999993</v>
      </c>
      <c r="D15" s="38">
        <f t="shared" ref="D15:J15" si="13">D16+D21+D33+D36</f>
        <v>38639.57</v>
      </c>
      <c r="E15" s="38">
        <f t="shared" si="13"/>
        <v>20535</v>
      </c>
      <c r="F15" s="38">
        <f t="shared" si="13"/>
        <v>28595</v>
      </c>
      <c r="G15" s="38">
        <f t="shared" si="13"/>
        <v>28045</v>
      </c>
      <c r="H15" s="38">
        <f t="shared" si="13"/>
        <v>27335</v>
      </c>
      <c r="I15" s="38">
        <f t="shared" si="13"/>
        <v>18435</v>
      </c>
      <c r="J15" s="38">
        <f t="shared" si="13"/>
        <v>22935</v>
      </c>
      <c r="K15" s="8"/>
      <c r="L15" s="8"/>
      <c r="M15" s="8"/>
      <c r="N15" s="8"/>
      <c r="O15" s="8"/>
      <c r="P15" s="8"/>
    </row>
    <row r="16" spans="1:16" ht="24">
      <c r="A16" s="32">
        <v>210</v>
      </c>
      <c r="B16" s="39" t="s">
        <v>152</v>
      </c>
      <c r="C16" s="40">
        <f>SUM(C17:C20)</f>
        <v>371.94</v>
      </c>
      <c r="D16" s="40">
        <f t="shared" ref="D16" si="14">SUM(D17:D20)</f>
        <v>5651</v>
      </c>
      <c r="E16" s="40">
        <f>SUM(E17:E20)</f>
        <v>950</v>
      </c>
      <c r="F16" s="40">
        <f t="shared" ref="F16:H16" si="15">SUM(F17:F20)</f>
        <v>6150</v>
      </c>
      <c r="G16" s="40">
        <f t="shared" ref="G16" si="16">SUM(G17:G20)</f>
        <v>5550</v>
      </c>
      <c r="H16" s="40">
        <f t="shared" si="15"/>
        <v>1700</v>
      </c>
      <c r="I16" s="40">
        <f t="shared" ref="I16:J16" si="17">SUM(I17:I20)</f>
        <v>1700</v>
      </c>
      <c r="J16" s="40">
        <f t="shared" si="17"/>
        <v>1700</v>
      </c>
      <c r="K16" s="2"/>
      <c r="L16" s="2"/>
      <c r="M16" s="2"/>
      <c r="N16" s="2"/>
      <c r="O16" s="2"/>
      <c r="P16" s="2"/>
    </row>
    <row r="17" spans="1:17">
      <c r="A17" s="30">
        <v>212002</v>
      </c>
      <c r="B17" s="52" t="s">
        <v>254</v>
      </c>
      <c r="C17" s="41">
        <v>231.94</v>
      </c>
      <c r="D17" s="41">
        <v>1090</v>
      </c>
      <c r="E17" s="41">
        <v>500</v>
      </c>
      <c r="F17" s="41">
        <v>500</v>
      </c>
      <c r="G17" s="41">
        <v>500</v>
      </c>
      <c r="H17" s="41">
        <v>500</v>
      </c>
      <c r="I17" s="41">
        <v>500</v>
      </c>
      <c r="J17" s="41">
        <v>500</v>
      </c>
      <c r="K17" s="10"/>
      <c r="L17" s="10"/>
      <c r="M17" s="10"/>
      <c r="N17" s="10"/>
      <c r="O17" s="10"/>
      <c r="P17" s="10"/>
    </row>
    <row r="18" spans="1:17">
      <c r="A18" s="42">
        <v>212002</v>
      </c>
      <c r="B18" s="52" t="s">
        <v>138</v>
      </c>
      <c r="C18" s="41">
        <v>90</v>
      </c>
      <c r="D18" s="41">
        <v>0</v>
      </c>
      <c r="E18" s="41">
        <v>200</v>
      </c>
      <c r="F18" s="41">
        <v>200</v>
      </c>
      <c r="G18" s="41">
        <v>200</v>
      </c>
      <c r="H18" s="41">
        <v>200</v>
      </c>
      <c r="I18" s="41">
        <v>200</v>
      </c>
      <c r="J18" s="41">
        <v>200</v>
      </c>
      <c r="K18" s="10"/>
      <c r="L18" s="10"/>
      <c r="M18" s="10"/>
      <c r="N18" s="10"/>
      <c r="O18" s="10"/>
      <c r="P18" s="10"/>
    </row>
    <row r="19" spans="1:17">
      <c r="A19" s="42">
        <v>212004</v>
      </c>
      <c r="B19" s="52" t="s">
        <v>252</v>
      </c>
      <c r="C19" s="41">
        <v>0</v>
      </c>
      <c r="D19" s="41">
        <v>0</v>
      </c>
      <c r="E19" s="41">
        <v>0</v>
      </c>
      <c r="F19" s="41">
        <v>2600</v>
      </c>
      <c r="G19" s="41">
        <v>2000</v>
      </c>
      <c r="H19" s="41">
        <v>500</v>
      </c>
      <c r="I19" s="41">
        <v>500</v>
      </c>
      <c r="J19" s="41">
        <v>500</v>
      </c>
      <c r="K19" s="10"/>
      <c r="L19" s="10"/>
      <c r="M19" s="10"/>
      <c r="N19" s="10"/>
      <c r="O19" s="10"/>
      <c r="P19" s="10"/>
    </row>
    <row r="20" spans="1:17">
      <c r="A20" s="30">
        <v>212003</v>
      </c>
      <c r="B20" s="52" t="s">
        <v>253</v>
      </c>
      <c r="C20" s="41">
        <v>50</v>
      </c>
      <c r="D20" s="41">
        <v>4561</v>
      </c>
      <c r="E20" s="41">
        <v>250</v>
      </c>
      <c r="F20" s="41">
        <v>2850</v>
      </c>
      <c r="G20" s="41">
        <v>2850</v>
      </c>
      <c r="H20" s="41">
        <v>500</v>
      </c>
      <c r="I20" s="41">
        <v>500</v>
      </c>
      <c r="J20" s="41">
        <v>500</v>
      </c>
      <c r="K20" s="10"/>
      <c r="L20" s="10"/>
      <c r="M20" s="10"/>
      <c r="N20" s="10"/>
      <c r="O20" s="10"/>
      <c r="P20" s="10"/>
    </row>
    <row r="21" spans="1:17" ht="24">
      <c r="A21" s="32">
        <v>220</v>
      </c>
      <c r="B21" s="39" t="s">
        <v>139</v>
      </c>
      <c r="C21" s="40">
        <f>SUM(C22:C31)</f>
        <v>20915.949999999997</v>
      </c>
      <c r="D21" s="40">
        <f t="shared" ref="D21" si="18">SUM(D22:D31)</f>
        <v>27390.22</v>
      </c>
      <c r="E21" s="40">
        <f>SUM(E22:E31)</f>
        <v>15050</v>
      </c>
      <c r="F21" s="40">
        <f t="shared" ref="F21:H21" si="19">SUM(F22:F31)</f>
        <v>17910</v>
      </c>
      <c r="G21" s="40">
        <f t="shared" ref="G21" si="20">SUM(G22:G31)</f>
        <v>17960</v>
      </c>
      <c r="H21" s="40">
        <f t="shared" si="19"/>
        <v>21600</v>
      </c>
      <c r="I21" s="40">
        <f t="shared" ref="I21:J21" si="21">SUM(I22:I31)</f>
        <v>12700</v>
      </c>
      <c r="J21" s="40">
        <f t="shared" si="21"/>
        <v>8200</v>
      </c>
      <c r="K21" s="2"/>
      <c r="L21" s="2"/>
      <c r="M21" s="2"/>
      <c r="N21" s="2"/>
      <c r="O21" s="2"/>
      <c r="P21" s="2"/>
    </row>
    <row r="22" spans="1:17">
      <c r="A22" s="30">
        <v>221004</v>
      </c>
      <c r="B22" s="43" t="s">
        <v>140</v>
      </c>
      <c r="C22" s="31">
        <v>30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10"/>
      <c r="L22" s="10"/>
      <c r="M22" s="10"/>
      <c r="N22" s="10"/>
      <c r="O22" s="10"/>
      <c r="P22" s="10"/>
    </row>
    <row r="23" spans="1:17">
      <c r="A23" s="30">
        <v>221004</v>
      </c>
      <c r="B23" s="43" t="s">
        <v>141</v>
      </c>
      <c r="C23" s="31">
        <v>4142.5</v>
      </c>
      <c r="D23" s="31">
        <v>3117</v>
      </c>
      <c r="E23" s="31">
        <v>3000</v>
      </c>
      <c r="F23" s="31">
        <v>2000</v>
      </c>
      <c r="G23" s="31">
        <v>1900</v>
      </c>
      <c r="H23" s="31">
        <v>2000</v>
      </c>
      <c r="I23" s="31">
        <v>2000</v>
      </c>
      <c r="J23" s="31">
        <v>2000</v>
      </c>
      <c r="K23" s="10"/>
      <c r="L23" s="10"/>
      <c r="M23" s="10"/>
      <c r="N23" s="10"/>
      <c r="O23" s="10"/>
      <c r="P23" s="10"/>
    </row>
    <row r="24" spans="1:17">
      <c r="A24" s="30">
        <v>221004</v>
      </c>
      <c r="B24" s="43" t="s">
        <v>142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10"/>
      <c r="L24" s="10"/>
      <c r="M24" s="10"/>
      <c r="N24" s="10"/>
      <c r="O24" s="10"/>
      <c r="P24" s="10"/>
    </row>
    <row r="25" spans="1:17">
      <c r="A25" s="30">
        <v>223001</v>
      </c>
      <c r="B25" s="43" t="s">
        <v>278</v>
      </c>
      <c r="C25" s="31">
        <v>5301.23</v>
      </c>
      <c r="D25" s="31">
        <v>6600</v>
      </c>
      <c r="E25" s="31">
        <v>6600</v>
      </c>
      <c r="F25" s="31">
        <v>8900</v>
      </c>
      <c r="G25" s="31">
        <v>8900</v>
      </c>
      <c r="H25" s="31">
        <v>13400</v>
      </c>
      <c r="I25" s="31">
        <v>4500</v>
      </c>
      <c r="J25" s="31">
        <v>0</v>
      </c>
      <c r="K25" s="10"/>
      <c r="L25" s="10"/>
      <c r="M25" s="10"/>
      <c r="N25" s="10"/>
      <c r="O25" s="10"/>
      <c r="P25" s="10"/>
    </row>
    <row r="26" spans="1:17">
      <c r="A26" s="42">
        <v>223001</v>
      </c>
      <c r="B26" s="43" t="s">
        <v>143</v>
      </c>
      <c r="C26" s="31">
        <v>218</v>
      </c>
      <c r="D26" s="31">
        <v>0</v>
      </c>
      <c r="E26" s="31">
        <v>500</v>
      </c>
      <c r="F26" s="31">
        <v>350</v>
      </c>
      <c r="G26" s="31">
        <v>350</v>
      </c>
      <c r="H26" s="31">
        <v>350</v>
      </c>
      <c r="I26" s="31">
        <v>350</v>
      </c>
      <c r="J26" s="31">
        <v>350</v>
      </c>
      <c r="K26" s="10"/>
      <c r="L26" s="10"/>
      <c r="M26" s="10"/>
      <c r="N26" s="10"/>
      <c r="O26" s="10"/>
      <c r="P26" s="10"/>
    </row>
    <row r="27" spans="1:17" ht="24">
      <c r="A27" s="30">
        <v>223001</v>
      </c>
      <c r="B27" s="43" t="s">
        <v>251</v>
      </c>
      <c r="C27" s="31">
        <v>5909.05</v>
      </c>
      <c r="D27" s="31">
        <v>14592.44</v>
      </c>
      <c r="E27" s="31">
        <v>2800</v>
      </c>
      <c r="F27" s="31">
        <v>2550</v>
      </c>
      <c r="G27" s="31">
        <v>2400</v>
      </c>
      <c r="H27" s="31">
        <v>2000</v>
      </c>
      <c r="I27" s="31">
        <v>2000</v>
      </c>
      <c r="J27" s="31">
        <v>2000</v>
      </c>
      <c r="K27" s="10"/>
      <c r="L27" s="10"/>
      <c r="M27" s="10"/>
      <c r="N27" s="10"/>
      <c r="O27" s="10"/>
      <c r="P27" s="10"/>
    </row>
    <row r="28" spans="1:17">
      <c r="A28" s="42">
        <v>223001</v>
      </c>
      <c r="B28" s="43" t="s">
        <v>250</v>
      </c>
      <c r="C28" s="31">
        <v>771.05</v>
      </c>
      <c r="D28" s="31">
        <v>802.25</v>
      </c>
      <c r="E28" s="31">
        <v>0</v>
      </c>
      <c r="F28" s="31">
        <v>800</v>
      </c>
      <c r="G28" s="31">
        <v>800</v>
      </c>
      <c r="H28" s="31">
        <v>0</v>
      </c>
      <c r="I28" s="31">
        <v>0</v>
      </c>
      <c r="J28" s="31">
        <v>0</v>
      </c>
      <c r="K28" s="10"/>
      <c r="L28" s="10"/>
      <c r="M28" s="10"/>
      <c r="N28" s="10"/>
      <c r="O28" s="10"/>
      <c r="P28" s="10"/>
    </row>
    <row r="29" spans="1:17">
      <c r="A29" s="42">
        <v>223001</v>
      </c>
      <c r="B29" s="43" t="s">
        <v>144</v>
      </c>
      <c r="C29" s="31">
        <v>2090</v>
      </c>
      <c r="D29" s="31">
        <v>0</v>
      </c>
      <c r="E29" s="31">
        <v>0</v>
      </c>
      <c r="F29" s="31">
        <v>860</v>
      </c>
      <c r="G29" s="31">
        <v>860</v>
      </c>
      <c r="H29" s="31">
        <v>100</v>
      </c>
      <c r="I29" s="31">
        <v>100</v>
      </c>
      <c r="J29" s="31">
        <v>100</v>
      </c>
      <c r="K29" s="10"/>
      <c r="L29" s="10"/>
      <c r="M29" s="10"/>
      <c r="N29" s="10"/>
      <c r="O29" s="10"/>
      <c r="P29" s="10"/>
      <c r="Q29" s="4"/>
    </row>
    <row r="30" spans="1:17">
      <c r="A30" s="30">
        <v>223003</v>
      </c>
      <c r="B30" s="43" t="s">
        <v>145</v>
      </c>
      <c r="C30" s="31">
        <v>2454.12</v>
      </c>
      <c r="D30" s="31">
        <v>2227.89</v>
      </c>
      <c r="E30" s="31">
        <v>1800</v>
      </c>
      <c r="F30" s="31">
        <v>2100</v>
      </c>
      <c r="G30" s="31">
        <v>2400</v>
      </c>
      <c r="H30" s="31">
        <v>3400</v>
      </c>
      <c r="I30" s="31">
        <v>3400</v>
      </c>
      <c r="J30" s="31">
        <v>3400</v>
      </c>
      <c r="K30" s="10"/>
      <c r="L30" s="10"/>
      <c r="M30" s="10"/>
      <c r="N30" s="10"/>
      <c r="O30" s="10"/>
      <c r="P30" s="10"/>
    </row>
    <row r="31" spans="1:17">
      <c r="A31" s="30">
        <v>223001</v>
      </c>
      <c r="B31" s="43" t="s">
        <v>146</v>
      </c>
      <c r="C31" s="31">
        <v>0</v>
      </c>
      <c r="D31" s="31">
        <v>50.64</v>
      </c>
      <c r="E31" s="31">
        <v>350</v>
      </c>
      <c r="F31" s="31">
        <v>350</v>
      </c>
      <c r="G31" s="31">
        <v>350</v>
      </c>
      <c r="H31" s="31">
        <v>350</v>
      </c>
      <c r="I31" s="31">
        <v>350</v>
      </c>
      <c r="J31" s="31">
        <v>350</v>
      </c>
      <c r="K31" s="10"/>
      <c r="L31" s="10"/>
      <c r="M31" s="10"/>
      <c r="N31" s="10"/>
      <c r="O31" s="10"/>
      <c r="P31" s="10"/>
    </row>
    <row r="32" spans="1:17" ht="36">
      <c r="A32" s="23" t="s">
        <v>0</v>
      </c>
      <c r="B32" s="81" t="s">
        <v>1</v>
      </c>
      <c r="C32" s="24" t="s">
        <v>299</v>
      </c>
      <c r="D32" s="24" t="s">
        <v>300</v>
      </c>
      <c r="E32" s="24" t="s">
        <v>273</v>
      </c>
      <c r="F32" s="24" t="s">
        <v>274</v>
      </c>
      <c r="G32" s="24" t="s">
        <v>274</v>
      </c>
      <c r="H32" s="24" t="s">
        <v>275</v>
      </c>
      <c r="I32" s="24" t="s">
        <v>276</v>
      </c>
      <c r="J32" s="24" t="s">
        <v>277</v>
      </c>
      <c r="K32" s="5"/>
      <c r="L32" s="5"/>
      <c r="M32" s="5"/>
      <c r="N32" s="5"/>
      <c r="O32" s="5"/>
      <c r="P32" s="5"/>
    </row>
    <row r="33" spans="1:18" ht="24">
      <c r="A33" s="32">
        <v>240</v>
      </c>
      <c r="B33" s="39" t="s">
        <v>147</v>
      </c>
      <c r="C33" s="40">
        <f>SUM(C34:C35)</f>
        <v>0.48</v>
      </c>
      <c r="D33" s="40">
        <f t="shared" ref="D33" si="22">SUM(D34:D35)</f>
        <v>0.4</v>
      </c>
      <c r="E33" s="40">
        <f>SUM(E34:E35)</f>
        <v>2005</v>
      </c>
      <c r="F33" s="40">
        <f t="shared" ref="F33:H33" si="23">SUM(F34:F35)</f>
        <v>2005</v>
      </c>
      <c r="G33" s="40">
        <f t="shared" ref="G33" si="24">SUM(G34:G35)</f>
        <v>2005</v>
      </c>
      <c r="H33" s="40">
        <f t="shared" si="23"/>
        <v>2005</v>
      </c>
      <c r="I33" s="40">
        <f t="shared" ref="I33:J33" si="25">SUM(I34:I35)</f>
        <v>2005</v>
      </c>
      <c r="J33" s="40">
        <f t="shared" si="25"/>
        <v>2005</v>
      </c>
      <c r="K33" s="2"/>
      <c r="L33" s="2"/>
      <c r="M33" s="2"/>
      <c r="N33" s="2"/>
      <c r="O33" s="2"/>
      <c r="P33" s="2"/>
    </row>
    <row r="34" spans="1:18">
      <c r="A34" s="30">
        <v>242000</v>
      </c>
      <c r="B34" s="52" t="s">
        <v>2</v>
      </c>
      <c r="C34" s="41">
        <v>0.48</v>
      </c>
      <c r="D34" s="41">
        <v>0.4</v>
      </c>
      <c r="E34" s="41">
        <v>5</v>
      </c>
      <c r="F34" s="41">
        <v>5</v>
      </c>
      <c r="G34" s="41">
        <v>5</v>
      </c>
      <c r="H34" s="41">
        <v>5</v>
      </c>
      <c r="I34" s="41">
        <v>5</v>
      </c>
      <c r="J34" s="41">
        <v>5</v>
      </c>
      <c r="K34" s="10"/>
      <c r="L34" s="10"/>
      <c r="M34" s="10"/>
      <c r="N34" s="10"/>
      <c r="O34" s="10"/>
      <c r="P34" s="10"/>
    </row>
    <row r="35" spans="1:18" ht="24">
      <c r="A35" s="30">
        <v>245000</v>
      </c>
      <c r="B35" s="52" t="s">
        <v>224</v>
      </c>
      <c r="C35" s="41">
        <v>0</v>
      </c>
      <c r="D35" s="41">
        <v>0</v>
      </c>
      <c r="E35" s="41">
        <v>2000</v>
      </c>
      <c r="F35" s="41">
        <v>2000</v>
      </c>
      <c r="G35" s="41">
        <v>2000</v>
      </c>
      <c r="H35" s="41">
        <v>2000</v>
      </c>
      <c r="I35" s="41">
        <v>2000</v>
      </c>
      <c r="J35" s="41">
        <v>2000</v>
      </c>
      <c r="K35" s="10"/>
      <c r="L35" s="10"/>
      <c r="M35" s="10"/>
      <c r="N35" s="10"/>
      <c r="O35" s="10"/>
      <c r="P35" s="10"/>
    </row>
    <row r="36" spans="1:18">
      <c r="A36" s="32">
        <v>290</v>
      </c>
      <c r="B36" s="39" t="s">
        <v>148</v>
      </c>
      <c r="C36" s="40">
        <f>SUM(C37:C39)</f>
        <v>5619.99</v>
      </c>
      <c r="D36" s="40">
        <f>SUM(D37:D39)</f>
        <v>5597.95</v>
      </c>
      <c r="E36" s="40">
        <f>SUM(E37:E39)</f>
        <v>2530</v>
      </c>
      <c r="F36" s="40">
        <f>SUM(F37:F39)</f>
        <v>2530</v>
      </c>
      <c r="G36" s="40">
        <f>SUM(G37:G39)</f>
        <v>2530</v>
      </c>
      <c r="H36" s="40">
        <f t="shared" ref="H36:I36" si="26">SUM(H37:H39)</f>
        <v>2030</v>
      </c>
      <c r="I36" s="40">
        <f t="shared" si="26"/>
        <v>2030</v>
      </c>
      <c r="J36" s="40">
        <f t="shared" ref="J36" si="27">SUM(J37:J39)</f>
        <v>11030</v>
      </c>
      <c r="K36" s="2"/>
      <c r="L36" s="2"/>
      <c r="M36" s="2"/>
      <c r="N36" s="2"/>
      <c r="O36" s="2"/>
      <c r="P36" s="2"/>
    </row>
    <row r="37" spans="1:18">
      <c r="A37" s="30">
        <v>292008</v>
      </c>
      <c r="B37" s="52" t="s">
        <v>149</v>
      </c>
      <c r="C37" s="41">
        <v>35.880000000000003</v>
      </c>
      <c r="D37" s="41">
        <v>26.39</v>
      </c>
      <c r="E37" s="41">
        <v>30</v>
      </c>
      <c r="F37" s="41">
        <v>30</v>
      </c>
      <c r="G37" s="41">
        <v>30</v>
      </c>
      <c r="H37" s="41">
        <v>30</v>
      </c>
      <c r="I37" s="41">
        <v>30</v>
      </c>
      <c r="J37" s="41">
        <v>30</v>
      </c>
      <c r="K37" s="10"/>
      <c r="L37" s="10"/>
      <c r="M37" s="10"/>
      <c r="N37" s="10"/>
      <c r="O37" s="10"/>
      <c r="P37" s="10"/>
    </row>
    <row r="38" spans="1:18">
      <c r="A38" s="42">
        <v>292012</v>
      </c>
      <c r="B38" s="43" t="s">
        <v>279</v>
      </c>
      <c r="C38" s="31">
        <v>1982.75</v>
      </c>
      <c r="D38" s="31">
        <v>1910.79</v>
      </c>
      <c r="E38" s="31">
        <v>2500</v>
      </c>
      <c r="F38" s="31">
        <v>2500</v>
      </c>
      <c r="G38" s="31">
        <v>2500</v>
      </c>
      <c r="H38" s="31">
        <v>1000</v>
      </c>
      <c r="I38" s="31">
        <v>1000</v>
      </c>
      <c r="J38" s="31">
        <v>10000</v>
      </c>
      <c r="K38" s="10"/>
      <c r="L38" s="10"/>
      <c r="M38" s="10"/>
      <c r="N38" s="10"/>
      <c r="O38" s="10"/>
      <c r="P38" s="10"/>
    </row>
    <row r="39" spans="1:18">
      <c r="A39" s="42">
        <v>292017</v>
      </c>
      <c r="B39" s="43" t="s">
        <v>267</v>
      </c>
      <c r="C39" s="31">
        <v>3601.36</v>
      </c>
      <c r="D39" s="31">
        <v>3660.77</v>
      </c>
      <c r="E39" s="31">
        <v>0</v>
      </c>
      <c r="F39" s="31">
        <v>0</v>
      </c>
      <c r="G39" s="31">
        <v>0</v>
      </c>
      <c r="H39" s="31">
        <v>1000</v>
      </c>
      <c r="I39" s="31">
        <v>1000</v>
      </c>
      <c r="J39" s="31">
        <v>1000</v>
      </c>
      <c r="K39" s="10"/>
      <c r="L39" s="10"/>
      <c r="M39" s="10"/>
      <c r="N39" s="10"/>
      <c r="O39" s="10"/>
      <c r="P39" s="10"/>
    </row>
    <row r="40" spans="1:18">
      <c r="A40" s="44">
        <v>300</v>
      </c>
      <c r="B40" s="83" t="s">
        <v>151</v>
      </c>
      <c r="C40" s="38">
        <v>149203.97</v>
      </c>
      <c r="D40" s="38">
        <f t="shared" ref="D40" si="28">SUM(D41:D47)</f>
        <v>77938.59</v>
      </c>
      <c r="E40" s="38">
        <v>103977</v>
      </c>
      <c r="F40" s="38">
        <f t="shared" ref="F40:H40" si="29">SUM(F41:F47)</f>
        <v>110652</v>
      </c>
      <c r="G40" s="38">
        <f t="shared" ref="G40" si="30">SUM(G41:G47)</f>
        <v>112652</v>
      </c>
      <c r="H40" s="38">
        <f t="shared" si="29"/>
        <v>78239</v>
      </c>
      <c r="I40" s="38">
        <f t="shared" ref="I40:J40" si="31">SUM(I41:I47)</f>
        <v>64760</v>
      </c>
      <c r="J40" s="38">
        <f t="shared" si="31"/>
        <v>38120</v>
      </c>
      <c r="K40" s="8"/>
      <c r="L40" s="8"/>
      <c r="M40" s="8"/>
      <c r="N40" s="8"/>
      <c r="O40" s="8"/>
      <c r="P40" s="8"/>
    </row>
    <row r="41" spans="1:18">
      <c r="A41" s="30">
        <v>311000</v>
      </c>
      <c r="B41" s="43" t="s">
        <v>150</v>
      </c>
      <c r="C41" s="31">
        <v>745.44</v>
      </c>
      <c r="D41" s="31">
        <v>1038.54</v>
      </c>
      <c r="E41" s="31">
        <v>500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10"/>
      <c r="L41" s="10"/>
      <c r="M41" s="10"/>
      <c r="N41" s="10"/>
      <c r="O41" s="10"/>
      <c r="P41" s="10"/>
      <c r="R41" s="15"/>
    </row>
    <row r="42" spans="1:18">
      <c r="A42" s="42">
        <v>312000</v>
      </c>
      <c r="B42" s="43" t="s">
        <v>320</v>
      </c>
      <c r="C42" s="31">
        <v>148458.53</v>
      </c>
      <c r="D42" s="31">
        <v>76900.05</v>
      </c>
      <c r="E42" s="31">
        <v>103477</v>
      </c>
      <c r="F42" s="31">
        <v>96302</v>
      </c>
      <c r="G42" s="31">
        <v>98302</v>
      </c>
      <c r="H42" s="31">
        <v>76089</v>
      </c>
      <c r="I42" s="31">
        <v>62610</v>
      </c>
      <c r="J42" s="31">
        <v>35970</v>
      </c>
      <c r="K42" s="10"/>
      <c r="L42" s="10"/>
      <c r="M42" s="10"/>
      <c r="N42" s="10"/>
      <c r="O42" s="10"/>
      <c r="P42" s="10"/>
    </row>
    <row r="43" spans="1:18">
      <c r="A43" s="42">
        <v>331001</v>
      </c>
      <c r="B43" s="43" t="s">
        <v>261</v>
      </c>
      <c r="C43" s="31">
        <v>0</v>
      </c>
      <c r="D43" s="31">
        <v>0</v>
      </c>
      <c r="E43" s="31">
        <v>0</v>
      </c>
      <c r="F43" s="31">
        <v>3000</v>
      </c>
      <c r="G43" s="31">
        <v>3000</v>
      </c>
      <c r="H43" s="31">
        <v>0</v>
      </c>
      <c r="I43" s="31">
        <v>0</v>
      </c>
      <c r="J43" s="31">
        <v>0</v>
      </c>
      <c r="K43" s="10"/>
      <c r="L43" s="10"/>
      <c r="M43" s="10"/>
      <c r="N43" s="10"/>
      <c r="O43" s="10"/>
      <c r="P43" s="10"/>
    </row>
    <row r="44" spans="1:18">
      <c r="A44" s="42">
        <v>331001</v>
      </c>
      <c r="B44" s="43" t="s">
        <v>260</v>
      </c>
      <c r="C44" s="31">
        <v>0</v>
      </c>
      <c r="D44" s="31">
        <v>0</v>
      </c>
      <c r="E44" s="31">
        <v>0</v>
      </c>
      <c r="F44" s="31">
        <v>1500</v>
      </c>
      <c r="G44" s="31">
        <v>1500</v>
      </c>
      <c r="H44" s="31">
        <v>0</v>
      </c>
      <c r="I44" s="31">
        <v>0</v>
      </c>
      <c r="J44" s="31">
        <v>0</v>
      </c>
      <c r="K44" s="10"/>
      <c r="L44" s="10"/>
      <c r="M44" s="10"/>
      <c r="N44" s="10"/>
      <c r="O44" s="10"/>
      <c r="P44" s="10"/>
    </row>
    <row r="45" spans="1:18">
      <c r="A45" s="42">
        <v>331001</v>
      </c>
      <c r="B45" s="43" t="s">
        <v>231</v>
      </c>
      <c r="C45" s="31">
        <v>0</v>
      </c>
      <c r="D45" s="31">
        <v>0</v>
      </c>
      <c r="E45" s="31">
        <v>0</v>
      </c>
      <c r="F45" s="31">
        <v>2700</v>
      </c>
      <c r="G45" s="31">
        <v>2700</v>
      </c>
      <c r="H45" s="31">
        <v>0</v>
      </c>
      <c r="I45" s="31">
        <v>0</v>
      </c>
      <c r="J45" s="31">
        <v>0</v>
      </c>
      <c r="K45" s="10"/>
      <c r="L45" s="10"/>
      <c r="M45" s="10"/>
      <c r="N45" s="10"/>
      <c r="O45" s="10"/>
      <c r="P45" s="10"/>
    </row>
    <row r="46" spans="1:18">
      <c r="A46" s="42">
        <v>331001</v>
      </c>
      <c r="B46" s="43" t="s">
        <v>232</v>
      </c>
      <c r="C46" s="31">
        <v>0</v>
      </c>
      <c r="D46" s="31">
        <v>0</v>
      </c>
      <c r="E46" s="31">
        <v>0</v>
      </c>
      <c r="F46" s="31">
        <v>5000</v>
      </c>
      <c r="G46" s="31">
        <v>5000</v>
      </c>
      <c r="H46" s="31">
        <v>0</v>
      </c>
      <c r="I46" s="31">
        <v>0</v>
      </c>
      <c r="J46" s="31">
        <v>0</v>
      </c>
      <c r="K46" s="10"/>
      <c r="L46" s="10"/>
      <c r="M46" s="10"/>
      <c r="N46" s="10"/>
      <c r="O46" s="10"/>
      <c r="P46" s="10"/>
    </row>
    <row r="47" spans="1:18">
      <c r="A47" s="42">
        <v>312008</v>
      </c>
      <c r="B47" s="43" t="s">
        <v>245</v>
      </c>
      <c r="C47" s="34">
        <v>0</v>
      </c>
      <c r="D47" s="34">
        <v>0</v>
      </c>
      <c r="E47" s="34">
        <v>0</v>
      </c>
      <c r="F47" s="34">
        <v>2150</v>
      </c>
      <c r="G47" s="34">
        <v>2150</v>
      </c>
      <c r="H47" s="34">
        <v>2150</v>
      </c>
      <c r="I47" s="34">
        <v>2150</v>
      </c>
      <c r="J47" s="34">
        <v>2150</v>
      </c>
      <c r="K47" s="10"/>
      <c r="L47" s="10"/>
      <c r="M47" s="10"/>
      <c r="N47" s="10"/>
      <c r="O47" s="10"/>
      <c r="P47" s="10"/>
    </row>
    <row r="48" spans="1:18">
      <c r="A48" s="113"/>
      <c r="B48" s="109" t="s">
        <v>3</v>
      </c>
      <c r="C48" s="112">
        <f>C5+C15+C40</f>
        <v>299455.92</v>
      </c>
      <c r="D48" s="112">
        <f t="shared" ref="D48" si="32">D5+D15+D40</f>
        <v>250855.11000000002</v>
      </c>
      <c r="E48" s="112">
        <f>E5+E15+E40</f>
        <v>259237</v>
      </c>
      <c r="F48" s="112">
        <f t="shared" ref="F48:H48" si="33">F5+F15+F40</f>
        <v>281462</v>
      </c>
      <c r="G48" s="112">
        <f t="shared" ref="G48" si="34">G5+G15+G40</f>
        <v>282607.92</v>
      </c>
      <c r="H48" s="112">
        <f t="shared" si="33"/>
        <v>256958</v>
      </c>
      <c r="I48" s="112">
        <f t="shared" ref="I48:J48" si="35">I5+I15+I40</f>
        <v>235079</v>
      </c>
      <c r="J48" s="112">
        <f t="shared" si="35"/>
        <v>213439</v>
      </c>
      <c r="K48" s="2"/>
      <c r="L48" s="2"/>
      <c r="M48" s="2"/>
      <c r="N48" s="2"/>
      <c r="O48" s="2"/>
      <c r="P48" s="2"/>
    </row>
    <row r="49" spans="1:16">
      <c r="A49" s="45"/>
      <c r="B49" s="84"/>
      <c r="C49" s="45"/>
      <c r="D49" s="45"/>
      <c r="E49" s="45"/>
      <c r="F49" s="45"/>
      <c r="G49" s="45"/>
      <c r="H49" s="45"/>
      <c r="I49" s="45"/>
      <c r="J49" s="45"/>
      <c r="K49" s="2"/>
      <c r="L49" s="2"/>
      <c r="M49" s="2"/>
      <c r="N49" s="2"/>
      <c r="O49" s="2"/>
      <c r="P49" s="2"/>
    </row>
    <row r="50" spans="1:16">
      <c r="A50" s="45"/>
      <c r="B50" s="84"/>
      <c r="C50" s="45"/>
      <c r="D50" s="45"/>
      <c r="E50" s="45"/>
      <c r="F50" s="45"/>
      <c r="G50" s="45"/>
      <c r="H50" s="45"/>
      <c r="I50" s="45"/>
      <c r="J50" s="45"/>
      <c r="K50" s="1"/>
      <c r="L50" s="1"/>
      <c r="M50" s="1"/>
      <c r="N50" s="1"/>
      <c r="O50" s="1"/>
      <c r="P50" s="1"/>
    </row>
    <row r="51" spans="1:16" ht="15.75">
      <c r="A51" s="129" t="s">
        <v>72</v>
      </c>
      <c r="B51" s="85"/>
      <c r="C51" s="45"/>
      <c r="D51" s="45"/>
      <c r="E51" s="45"/>
      <c r="F51" s="45"/>
      <c r="G51" s="45"/>
      <c r="H51" s="45"/>
      <c r="I51" s="45"/>
      <c r="J51" s="45"/>
      <c r="K51" s="14"/>
      <c r="L51" s="14"/>
      <c r="M51" s="14"/>
      <c r="N51" s="14"/>
      <c r="O51" s="14"/>
      <c r="P51" s="14"/>
    </row>
    <row r="52" spans="1:16" ht="36">
      <c r="A52" s="23" t="s">
        <v>0</v>
      </c>
      <c r="B52" s="81" t="s">
        <v>1</v>
      </c>
      <c r="C52" s="24" t="str">
        <f>C4</f>
        <v>Skutočnosť k 31.12.2017</v>
      </c>
      <c r="D52" s="24" t="str">
        <f t="shared" ref="D52" si="36">D4</f>
        <v>Skutočnosť k 31.12.2018</v>
      </c>
      <c r="E52" s="24" t="str">
        <f>E4</f>
        <v>Schválený rozpočet 2019</v>
      </c>
      <c r="F52" s="24" t="str">
        <f t="shared" ref="F52:J52" si="37">F4</f>
        <v>Upravený rozpočet  2019</v>
      </c>
      <c r="G52" s="24" t="str">
        <f t="shared" ref="G52" si="38">G4</f>
        <v>Očakávaná skutočnosť 2019</v>
      </c>
      <c r="H52" s="125" t="str">
        <f t="shared" si="37"/>
        <v>Rozpočet na rok 2020</v>
      </c>
      <c r="I52" s="24" t="str">
        <f t="shared" si="37"/>
        <v>Rozpočet na rok 2021</v>
      </c>
      <c r="J52" s="24" t="str">
        <f t="shared" si="37"/>
        <v>Rozpočet  na rok 2022</v>
      </c>
      <c r="K52" s="10"/>
      <c r="L52" s="10"/>
      <c r="M52" s="10"/>
      <c r="N52" s="10"/>
      <c r="O52" s="10"/>
      <c r="P52" s="10"/>
    </row>
    <row r="53" spans="1:16">
      <c r="A53" s="30">
        <v>233001</v>
      </c>
      <c r="B53" s="43" t="s">
        <v>73</v>
      </c>
      <c r="C53" s="31">
        <v>2432.44</v>
      </c>
      <c r="D53" s="31">
        <v>1010</v>
      </c>
      <c r="E53" s="31">
        <v>0</v>
      </c>
      <c r="F53" s="31">
        <v>25185</v>
      </c>
      <c r="G53" s="31">
        <v>25185</v>
      </c>
      <c r="H53" s="31">
        <v>7080</v>
      </c>
      <c r="I53" s="31">
        <v>0</v>
      </c>
      <c r="J53" s="31">
        <v>0</v>
      </c>
      <c r="K53" s="10"/>
      <c r="L53" s="10"/>
      <c r="M53" s="10"/>
      <c r="N53" s="10"/>
      <c r="O53" s="10"/>
      <c r="P53" s="10"/>
    </row>
    <row r="54" spans="1:16">
      <c r="A54" s="30">
        <v>322001</v>
      </c>
      <c r="B54" s="43" t="s">
        <v>248</v>
      </c>
      <c r="C54" s="31">
        <v>0</v>
      </c>
      <c r="D54" s="31">
        <v>0</v>
      </c>
      <c r="E54" s="31">
        <v>0</v>
      </c>
      <c r="F54" s="31">
        <v>100000</v>
      </c>
      <c r="G54" s="31">
        <v>100000</v>
      </c>
      <c r="H54" s="31">
        <v>0</v>
      </c>
      <c r="I54" s="31">
        <v>0</v>
      </c>
      <c r="J54" s="31">
        <v>0</v>
      </c>
      <c r="K54" s="10"/>
      <c r="L54" s="10"/>
      <c r="M54" s="10"/>
      <c r="N54" s="10"/>
      <c r="O54" s="10"/>
      <c r="P54" s="10"/>
    </row>
    <row r="55" spans="1:16">
      <c r="A55" s="30">
        <v>322001</v>
      </c>
      <c r="B55" s="43" t="s">
        <v>302</v>
      </c>
      <c r="C55" s="31">
        <v>19000</v>
      </c>
      <c r="D55" s="31">
        <v>315500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10"/>
      <c r="L55" s="10"/>
      <c r="M55" s="10"/>
      <c r="N55" s="10"/>
      <c r="O55" s="10"/>
      <c r="P55" s="10"/>
    </row>
    <row r="56" spans="1:16">
      <c r="A56" s="30">
        <v>322001</v>
      </c>
      <c r="B56" s="43" t="s">
        <v>301</v>
      </c>
      <c r="C56" s="31">
        <v>0</v>
      </c>
      <c r="D56" s="31">
        <v>0</v>
      </c>
      <c r="E56" s="31">
        <v>0</v>
      </c>
      <c r="F56" s="31">
        <v>15000</v>
      </c>
      <c r="G56" s="31">
        <v>15000</v>
      </c>
      <c r="H56" s="31">
        <v>0</v>
      </c>
      <c r="I56" s="31">
        <v>0</v>
      </c>
      <c r="J56" s="31">
        <v>0</v>
      </c>
      <c r="K56" s="10"/>
      <c r="L56" s="10"/>
      <c r="M56" s="10"/>
      <c r="N56" s="10"/>
      <c r="O56" s="10"/>
      <c r="P56" s="10"/>
    </row>
    <row r="57" spans="1:16">
      <c r="A57" s="30">
        <v>322002</v>
      </c>
      <c r="B57" s="43" t="s">
        <v>233</v>
      </c>
      <c r="C57" s="31">
        <v>0</v>
      </c>
      <c r="D57" s="31">
        <v>0</v>
      </c>
      <c r="E57" s="31">
        <v>0</v>
      </c>
      <c r="F57" s="31">
        <v>14250</v>
      </c>
      <c r="G57" s="31">
        <v>14250</v>
      </c>
      <c r="H57" s="31">
        <v>14250</v>
      </c>
      <c r="I57" s="31">
        <v>0</v>
      </c>
      <c r="J57" s="31">
        <v>0</v>
      </c>
      <c r="K57" s="10"/>
      <c r="L57" s="10"/>
      <c r="M57" s="10"/>
      <c r="N57" s="10"/>
      <c r="O57" s="10"/>
      <c r="P57" s="10"/>
    </row>
    <row r="58" spans="1:16">
      <c r="A58" s="30">
        <v>322002</v>
      </c>
      <c r="B58" s="43" t="s">
        <v>234</v>
      </c>
      <c r="C58" s="31">
        <v>0</v>
      </c>
      <c r="D58" s="31">
        <v>0</v>
      </c>
      <c r="E58" s="31">
        <v>0</v>
      </c>
      <c r="F58" s="31">
        <v>15000</v>
      </c>
      <c r="G58" s="31">
        <v>15000</v>
      </c>
      <c r="H58" s="31">
        <v>15000</v>
      </c>
      <c r="I58" s="31">
        <v>0</v>
      </c>
      <c r="J58" s="31">
        <v>0</v>
      </c>
      <c r="K58" s="10"/>
      <c r="L58" s="10"/>
      <c r="M58" s="10"/>
      <c r="N58" s="10"/>
      <c r="O58" s="10"/>
      <c r="P58" s="10"/>
    </row>
    <row r="59" spans="1:16">
      <c r="A59" s="30">
        <v>322002</v>
      </c>
      <c r="B59" s="43" t="s">
        <v>314</v>
      </c>
      <c r="C59" s="31">
        <v>0</v>
      </c>
      <c r="D59" s="31">
        <v>0</v>
      </c>
      <c r="E59" s="31">
        <v>30000</v>
      </c>
      <c r="F59" s="31">
        <v>30000</v>
      </c>
      <c r="G59" s="31">
        <v>30000</v>
      </c>
      <c r="H59" s="31">
        <v>0</v>
      </c>
      <c r="I59" s="31">
        <v>0</v>
      </c>
      <c r="J59" s="31">
        <v>0</v>
      </c>
      <c r="K59" s="2"/>
      <c r="L59" s="2"/>
      <c r="M59" s="2"/>
      <c r="N59" s="2"/>
      <c r="O59" s="2"/>
      <c r="P59" s="2"/>
    </row>
    <row r="60" spans="1:16">
      <c r="A60" s="114"/>
      <c r="B60" s="110" t="s">
        <v>75</v>
      </c>
      <c r="C60" s="112">
        <f>SUM(C53:C59)</f>
        <v>21432.44</v>
      </c>
      <c r="D60" s="112">
        <f t="shared" ref="D60" si="39">SUM(D53:D59)</f>
        <v>316510</v>
      </c>
      <c r="E60" s="112">
        <f>SUM(E53:E59)</f>
        <v>30000</v>
      </c>
      <c r="F60" s="112">
        <f t="shared" ref="F60:H60" si="40">SUM(F53:F59)</f>
        <v>199435</v>
      </c>
      <c r="G60" s="112">
        <f t="shared" ref="G60" si="41">SUM(G53:G59)</f>
        <v>199435</v>
      </c>
      <c r="H60" s="112">
        <f t="shared" si="40"/>
        <v>36330</v>
      </c>
      <c r="I60" s="112">
        <f t="shared" ref="I60:J60" si="42">SUM(I53:I59)</f>
        <v>0</v>
      </c>
      <c r="J60" s="112">
        <f t="shared" si="42"/>
        <v>0</v>
      </c>
      <c r="K60" s="14"/>
      <c r="L60" s="14"/>
      <c r="M60" s="14"/>
      <c r="N60" s="14"/>
      <c r="O60" s="14"/>
      <c r="P60" s="14"/>
    </row>
    <row r="61" spans="1:16" ht="18.75" customHeight="1">
      <c r="A61" s="130" t="s">
        <v>65</v>
      </c>
      <c r="B61" s="85"/>
      <c r="C61" s="49"/>
      <c r="D61" s="49"/>
      <c r="E61" s="49"/>
      <c r="F61" s="49"/>
      <c r="G61" s="49"/>
      <c r="H61" s="49"/>
      <c r="I61" s="49"/>
      <c r="J61" s="49"/>
      <c r="K61" s="9"/>
      <c r="L61" s="9"/>
      <c r="M61" s="9"/>
      <c r="N61" s="9"/>
      <c r="O61" s="9"/>
      <c r="P61" s="9"/>
    </row>
    <row r="62" spans="1:16" ht="36">
      <c r="A62" s="23" t="s">
        <v>0</v>
      </c>
      <c r="B62" s="81" t="s">
        <v>1</v>
      </c>
      <c r="C62" s="50" t="str">
        <f>C4</f>
        <v>Skutočnosť k 31.12.2017</v>
      </c>
      <c r="D62" s="50" t="str">
        <f t="shared" ref="D62" si="43">D4</f>
        <v>Skutočnosť k 31.12.2018</v>
      </c>
      <c r="E62" s="50" t="str">
        <f>E4</f>
        <v>Schválený rozpočet 2019</v>
      </c>
      <c r="F62" s="50" t="str">
        <f t="shared" ref="F62:J62" si="44">F4</f>
        <v>Upravený rozpočet  2019</v>
      </c>
      <c r="G62" s="50" t="str">
        <f t="shared" ref="G62" si="45">G4</f>
        <v>Očakávaná skutočnosť 2019</v>
      </c>
      <c r="H62" s="126" t="str">
        <f t="shared" si="44"/>
        <v>Rozpočet na rok 2020</v>
      </c>
      <c r="I62" s="50" t="str">
        <f t="shared" si="44"/>
        <v>Rozpočet na rok 2021</v>
      </c>
      <c r="J62" s="50" t="str">
        <f t="shared" si="44"/>
        <v>Rozpočet  na rok 2022</v>
      </c>
      <c r="K62" s="2"/>
      <c r="L62" s="2"/>
      <c r="M62" s="2"/>
      <c r="N62" s="2"/>
      <c r="O62" s="2"/>
      <c r="P62" s="2"/>
    </row>
    <row r="63" spans="1:16">
      <c r="A63" s="115" t="s">
        <v>154</v>
      </c>
      <c r="B63" s="106" t="s">
        <v>153</v>
      </c>
      <c r="C63" s="107">
        <f>SUM(C64:C102)</f>
        <v>84459.39999999998</v>
      </c>
      <c r="D63" s="107">
        <f t="shared" ref="D63" si="46">SUM(D64:D102)</f>
        <v>99076.430000000008</v>
      </c>
      <c r="E63" s="107">
        <f>SUM(E64:E102)</f>
        <v>87933</v>
      </c>
      <c r="F63" s="107">
        <f t="shared" ref="F63" si="47">SUM(F64:F102)</f>
        <v>99340</v>
      </c>
      <c r="G63" s="107">
        <f t="shared" ref="G63" si="48">SUM(G64:G102)</f>
        <v>100390</v>
      </c>
      <c r="H63" s="107">
        <f t="shared" ref="H63:J63" si="49">SUM(H64:H102)</f>
        <v>120330</v>
      </c>
      <c r="I63" s="107">
        <f t="shared" ref="I63" si="50">SUM(I64:I102)</f>
        <v>121910</v>
      </c>
      <c r="J63" s="107">
        <f t="shared" si="49"/>
        <v>122110</v>
      </c>
      <c r="K63" s="10"/>
      <c r="L63" s="10"/>
      <c r="M63" s="10"/>
      <c r="N63" s="10"/>
      <c r="O63" s="10"/>
      <c r="P63" s="10"/>
    </row>
    <row r="64" spans="1:16">
      <c r="A64" s="51" t="s">
        <v>255</v>
      </c>
      <c r="B64" s="43" t="s">
        <v>4</v>
      </c>
      <c r="C64" s="31">
        <v>33140.769999999997</v>
      </c>
      <c r="D64" s="31">
        <v>39718.01</v>
      </c>
      <c r="E64" s="31">
        <v>41500</v>
      </c>
      <c r="F64" s="31">
        <v>42500</v>
      </c>
      <c r="G64" s="31">
        <v>44000</v>
      </c>
      <c r="H64" s="31">
        <v>64000</v>
      </c>
      <c r="I64" s="31">
        <v>64000</v>
      </c>
      <c r="J64" s="31">
        <v>64000</v>
      </c>
      <c r="K64" s="10"/>
      <c r="L64" s="10"/>
      <c r="M64" s="10"/>
      <c r="N64" s="10"/>
      <c r="O64" s="10"/>
      <c r="P64" s="10"/>
    </row>
    <row r="65" spans="1:16">
      <c r="A65" s="30">
        <v>612000</v>
      </c>
      <c r="B65" s="43" t="s">
        <v>7</v>
      </c>
      <c r="C65" s="31">
        <v>1959.89</v>
      </c>
      <c r="D65" s="31">
        <v>2382.19</v>
      </c>
      <c r="E65" s="31">
        <v>2150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10"/>
      <c r="L65" s="10"/>
      <c r="M65" s="10"/>
      <c r="N65" s="10"/>
      <c r="O65" s="10"/>
      <c r="P65" s="10"/>
    </row>
    <row r="66" spans="1:16">
      <c r="A66" s="30">
        <v>614000</v>
      </c>
      <c r="B66" s="43" t="s">
        <v>8</v>
      </c>
      <c r="C66" s="34">
        <v>242.02</v>
      </c>
      <c r="D66" s="34">
        <v>68.48</v>
      </c>
      <c r="E66" s="34">
        <v>500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10"/>
      <c r="L66" s="10"/>
      <c r="M66" s="10"/>
      <c r="N66" s="10"/>
      <c r="O66" s="10"/>
      <c r="P66" s="10"/>
    </row>
    <row r="67" spans="1:16">
      <c r="A67" s="30">
        <v>621000</v>
      </c>
      <c r="B67" s="43" t="s">
        <v>9</v>
      </c>
      <c r="C67" s="31">
        <v>3982.52</v>
      </c>
      <c r="D67" s="31">
        <v>4740.92</v>
      </c>
      <c r="E67" s="31">
        <v>3800</v>
      </c>
      <c r="F67" s="31">
        <v>4250</v>
      </c>
      <c r="G67" s="31">
        <v>4400</v>
      </c>
      <c r="H67" s="31">
        <v>6400</v>
      </c>
      <c r="I67" s="31">
        <v>6400</v>
      </c>
      <c r="J67" s="31">
        <v>6400</v>
      </c>
      <c r="K67" s="10"/>
      <c r="L67" s="10"/>
      <c r="M67" s="10"/>
      <c r="N67" s="10"/>
      <c r="O67" s="10"/>
      <c r="P67" s="10"/>
    </row>
    <row r="68" spans="1:16">
      <c r="A68" s="30">
        <v>621000</v>
      </c>
      <c r="B68" s="43" t="s">
        <v>155</v>
      </c>
      <c r="C68" s="31">
        <v>114.6</v>
      </c>
      <c r="D68" s="31">
        <v>30</v>
      </c>
      <c r="E68" s="31">
        <v>110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10"/>
      <c r="L68" s="10"/>
      <c r="M68" s="10"/>
      <c r="N68" s="10"/>
      <c r="O68" s="10"/>
      <c r="P68" s="10"/>
    </row>
    <row r="69" spans="1:16">
      <c r="A69" s="30">
        <v>621000</v>
      </c>
      <c r="B69" s="43" t="s">
        <v>155</v>
      </c>
      <c r="C69" s="31">
        <v>682.02</v>
      </c>
      <c r="D69" s="31">
        <v>0</v>
      </c>
      <c r="E69" s="31">
        <v>0</v>
      </c>
      <c r="F69" s="31">
        <v>120</v>
      </c>
      <c r="G69" s="31">
        <v>120</v>
      </c>
      <c r="H69" s="31">
        <v>120</v>
      </c>
      <c r="I69" s="31">
        <v>120</v>
      </c>
      <c r="J69" s="31">
        <v>120</v>
      </c>
      <c r="K69" s="10"/>
      <c r="L69" s="10"/>
      <c r="M69" s="10"/>
      <c r="N69" s="10"/>
      <c r="O69" s="10"/>
      <c r="P69" s="10"/>
    </row>
    <row r="70" spans="1:16">
      <c r="A70" s="30">
        <v>625001</v>
      </c>
      <c r="B70" s="43" t="s">
        <v>156</v>
      </c>
      <c r="C70" s="31">
        <v>10017.219999999999</v>
      </c>
      <c r="D70" s="31">
        <v>10594.36</v>
      </c>
      <c r="E70" s="31">
        <v>11500</v>
      </c>
      <c r="F70" s="31">
        <v>11400</v>
      </c>
      <c r="G70" s="31">
        <v>11000</v>
      </c>
      <c r="H70" s="31">
        <v>16000</v>
      </c>
      <c r="I70" s="31">
        <v>16000</v>
      </c>
      <c r="J70" s="31">
        <v>16000</v>
      </c>
      <c r="K70" s="10"/>
      <c r="L70" s="10"/>
      <c r="M70" s="10"/>
      <c r="N70" s="10"/>
      <c r="O70" s="10"/>
      <c r="P70" s="10"/>
    </row>
    <row r="71" spans="1:16">
      <c r="A71" s="30">
        <v>625002</v>
      </c>
      <c r="B71" s="43" t="s">
        <v>157</v>
      </c>
      <c r="C71" s="31">
        <v>256.95999999999998</v>
      </c>
      <c r="D71" s="31">
        <v>300</v>
      </c>
      <c r="E71" s="31">
        <v>323</v>
      </c>
      <c r="F71" s="31">
        <v>300</v>
      </c>
      <c r="G71" s="31">
        <v>300</v>
      </c>
      <c r="H71" s="31">
        <v>300</v>
      </c>
      <c r="I71" s="31">
        <v>300</v>
      </c>
      <c r="J71" s="31">
        <v>300</v>
      </c>
      <c r="K71" s="10"/>
      <c r="L71" s="10"/>
      <c r="M71" s="10"/>
      <c r="N71" s="10"/>
      <c r="O71" s="10"/>
      <c r="P71" s="10"/>
    </row>
    <row r="72" spans="1:16">
      <c r="A72" s="30">
        <v>631001</v>
      </c>
      <c r="B72" s="43" t="s">
        <v>10</v>
      </c>
      <c r="C72" s="34">
        <v>4901.7299999999996</v>
      </c>
      <c r="D72" s="34">
        <v>5408.97</v>
      </c>
      <c r="E72" s="34">
        <v>6000</v>
      </c>
      <c r="F72" s="34">
        <v>6600</v>
      </c>
      <c r="G72" s="34">
        <v>6600</v>
      </c>
      <c r="H72" s="34">
        <v>7200</v>
      </c>
      <c r="I72" s="34">
        <v>7200</v>
      </c>
      <c r="J72" s="34">
        <v>7200</v>
      </c>
      <c r="K72" s="10"/>
      <c r="L72" s="10"/>
      <c r="M72" s="10"/>
      <c r="N72" s="10"/>
      <c r="O72" s="10"/>
      <c r="P72" s="10"/>
    </row>
    <row r="73" spans="1:16">
      <c r="A73" s="30">
        <v>632001</v>
      </c>
      <c r="B73" s="43" t="s">
        <v>158</v>
      </c>
      <c r="C73" s="34">
        <v>3288.43</v>
      </c>
      <c r="D73" s="34">
        <v>5326.77</v>
      </c>
      <c r="E73" s="34">
        <v>4790</v>
      </c>
      <c r="F73" s="34">
        <v>4790</v>
      </c>
      <c r="G73" s="34">
        <v>4790</v>
      </c>
      <c r="H73" s="34">
        <v>4790</v>
      </c>
      <c r="I73" s="34">
        <v>4790</v>
      </c>
      <c r="J73" s="34">
        <v>4790</v>
      </c>
      <c r="K73" s="10"/>
      <c r="L73" s="10"/>
      <c r="M73" s="10"/>
      <c r="N73" s="10"/>
      <c r="O73" s="10"/>
      <c r="P73" s="10"/>
    </row>
    <row r="74" spans="1:16">
      <c r="A74" s="30">
        <v>632003</v>
      </c>
      <c r="B74" s="43" t="s">
        <v>11</v>
      </c>
      <c r="C74" s="34">
        <v>602.75</v>
      </c>
      <c r="D74" s="34">
        <v>1724.72</v>
      </c>
      <c r="E74" s="34">
        <v>500</v>
      </c>
      <c r="F74" s="34">
        <v>700</v>
      </c>
      <c r="G74" s="34">
        <v>700</v>
      </c>
      <c r="H74" s="34">
        <v>500</v>
      </c>
      <c r="I74" s="34">
        <v>500</v>
      </c>
      <c r="J74" s="34">
        <v>700</v>
      </c>
      <c r="K74" s="10"/>
      <c r="L74" s="10"/>
      <c r="M74" s="10"/>
      <c r="N74" s="10"/>
      <c r="O74" s="10"/>
      <c r="P74" s="10"/>
    </row>
    <row r="75" spans="1:16">
      <c r="A75" s="30">
        <v>632003</v>
      </c>
      <c r="B75" s="52" t="s">
        <v>159</v>
      </c>
      <c r="C75" s="34">
        <v>1245.1400000000001</v>
      </c>
      <c r="D75" s="34">
        <v>311.45999999999998</v>
      </c>
      <c r="E75" s="34">
        <v>1390</v>
      </c>
      <c r="F75" s="34">
        <v>1390</v>
      </c>
      <c r="G75" s="34">
        <v>1390</v>
      </c>
      <c r="H75" s="34">
        <v>1390</v>
      </c>
      <c r="I75" s="34">
        <v>1390</v>
      </c>
      <c r="J75" s="34">
        <v>1390</v>
      </c>
      <c r="K75" s="10"/>
      <c r="L75" s="10"/>
      <c r="M75" s="10"/>
      <c r="N75" s="10"/>
      <c r="O75" s="10"/>
      <c r="P75" s="10"/>
    </row>
    <row r="76" spans="1:16">
      <c r="A76" s="30">
        <v>633006</v>
      </c>
      <c r="B76" s="52" t="s">
        <v>12</v>
      </c>
      <c r="C76" s="34">
        <v>3330.6</v>
      </c>
      <c r="D76" s="34">
        <v>3226.64</v>
      </c>
      <c r="E76" s="34">
        <v>1000</v>
      </c>
      <c r="F76" s="34">
        <v>1950</v>
      </c>
      <c r="G76" s="34">
        <v>1950</v>
      </c>
      <c r="H76" s="34">
        <v>500</v>
      </c>
      <c r="I76" s="34">
        <v>1000</v>
      </c>
      <c r="J76" s="34">
        <v>1000</v>
      </c>
      <c r="K76" s="10"/>
      <c r="L76" s="10"/>
      <c r="M76" s="10"/>
      <c r="N76" s="10"/>
      <c r="O76" s="10"/>
      <c r="P76" s="10"/>
    </row>
    <row r="77" spans="1:16">
      <c r="A77" s="30">
        <v>633009</v>
      </c>
      <c r="B77" s="52" t="s">
        <v>13</v>
      </c>
      <c r="C77" s="34">
        <v>310.07</v>
      </c>
      <c r="D77" s="34">
        <v>209.45</v>
      </c>
      <c r="E77" s="34">
        <v>500</v>
      </c>
      <c r="F77" s="34">
        <v>500</v>
      </c>
      <c r="G77" s="34">
        <v>500</v>
      </c>
      <c r="H77" s="34">
        <v>500</v>
      </c>
      <c r="I77" s="34">
        <v>500</v>
      </c>
      <c r="J77" s="34">
        <v>500</v>
      </c>
      <c r="K77" s="10"/>
      <c r="L77" s="10"/>
      <c r="M77" s="10"/>
      <c r="N77" s="10"/>
      <c r="O77" s="10"/>
      <c r="P77" s="10"/>
    </row>
    <row r="78" spans="1:16">
      <c r="A78" s="30">
        <v>633015</v>
      </c>
      <c r="B78" s="52" t="s">
        <v>117</v>
      </c>
      <c r="C78" s="34">
        <v>476.68</v>
      </c>
      <c r="D78" s="34">
        <v>1086.71</v>
      </c>
      <c r="E78" s="34">
        <v>800</v>
      </c>
      <c r="F78" s="34">
        <v>1000</v>
      </c>
      <c r="G78" s="34">
        <v>1000</v>
      </c>
      <c r="H78" s="34">
        <v>500</v>
      </c>
      <c r="I78" s="34">
        <v>1000</v>
      </c>
      <c r="J78" s="34">
        <v>1000</v>
      </c>
      <c r="K78" s="10"/>
      <c r="L78" s="10"/>
      <c r="M78" s="10"/>
      <c r="N78" s="10"/>
      <c r="O78" s="10"/>
      <c r="P78" s="10"/>
    </row>
    <row r="79" spans="1:16">
      <c r="A79" s="30">
        <v>633016</v>
      </c>
      <c r="B79" s="52" t="s">
        <v>14</v>
      </c>
      <c r="C79" s="34">
        <v>290.48</v>
      </c>
      <c r="D79" s="34">
        <v>150</v>
      </c>
      <c r="E79" s="34">
        <v>200</v>
      </c>
      <c r="F79" s="34">
        <v>800</v>
      </c>
      <c r="G79" s="34">
        <v>800</v>
      </c>
      <c r="H79" s="34">
        <v>500</v>
      </c>
      <c r="I79" s="34">
        <v>500</v>
      </c>
      <c r="J79" s="34">
        <v>500</v>
      </c>
      <c r="K79" s="10"/>
      <c r="L79" s="10"/>
      <c r="M79" s="10"/>
      <c r="N79" s="10"/>
      <c r="O79" s="10"/>
      <c r="P79" s="10"/>
    </row>
    <row r="80" spans="1:16">
      <c r="A80" s="30">
        <v>634003</v>
      </c>
      <c r="B80" s="52" t="s">
        <v>15</v>
      </c>
      <c r="C80" s="34">
        <v>56.5</v>
      </c>
      <c r="D80" s="34">
        <v>445.91</v>
      </c>
      <c r="E80" s="34">
        <v>60</v>
      </c>
      <c r="F80" s="34">
        <v>60</v>
      </c>
      <c r="G80" s="34">
        <v>60</v>
      </c>
      <c r="H80" s="34">
        <v>60</v>
      </c>
      <c r="I80" s="34">
        <v>60</v>
      </c>
      <c r="J80" s="34">
        <v>60</v>
      </c>
      <c r="K80" s="10"/>
      <c r="L80" s="10"/>
      <c r="M80" s="10"/>
      <c r="N80" s="10"/>
      <c r="O80" s="10"/>
      <c r="P80" s="10"/>
    </row>
    <row r="81" spans="1:16">
      <c r="A81" s="30">
        <v>635002</v>
      </c>
      <c r="B81" s="52" t="s">
        <v>16</v>
      </c>
      <c r="C81" s="34">
        <v>704.59</v>
      </c>
      <c r="D81" s="34">
        <v>664.29</v>
      </c>
      <c r="E81" s="34">
        <v>150</v>
      </c>
      <c r="F81" s="34">
        <v>150</v>
      </c>
      <c r="G81" s="34">
        <v>150</v>
      </c>
      <c r="H81" s="34">
        <v>150</v>
      </c>
      <c r="I81" s="34">
        <v>150</v>
      </c>
      <c r="J81" s="34">
        <v>150</v>
      </c>
      <c r="K81" s="10"/>
      <c r="L81" s="10"/>
      <c r="M81" s="10"/>
      <c r="N81" s="10"/>
      <c r="O81" s="10"/>
      <c r="P81" s="10"/>
    </row>
    <row r="82" spans="1:16">
      <c r="A82" s="30">
        <v>635004</v>
      </c>
      <c r="B82" s="52" t="s">
        <v>223</v>
      </c>
      <c r="C82" s="34">
        <v>0</v>
      </c>
      <c r="D82" s="34">
        <v>390</v>
      </c>
      <c r="E82" s="34">
        <v>100</v>
      </c>
      <c r="F82" s="34">
        <v>150</v>
      </c>
      <c r="G82" s="34">
        <v>150</v>
      </c>
      <c r="H82" s="34">
        <v>200</v>
      </c>
      <c r="I82" s="34">
        <v>200</v>
      </c>
      <c r="J82" s="34">
        <v>200</v>
      </c>
      <c r="K82" s="10"/>
      <c r="L82" s="10"/>
      <c r="M82" s="10"/>
      <c r="N82" s="10"/>
      <c r="O82" s="10"/>
      <c r="P82" s="10"/>
    </row>
    <row r="83" spans="1:16">
      <c r="A83" s="30">
        <v>635002</v>
      </c>
      <c r="B83" s="52" t="s">
        <v>268</v>
      </c>
      <c r="C83" s="34">
        <v>170.16</v>
      </c>
      <c r="D83" s="34">
        <v>0</v>
      </c>
      <c r="E83" s="34">
        <v>100</v>
      </c>
      <c r="F83" s="34">
        <v>0</v>
      </c>
      <c r="G83" s="34">
        <v>0</v>
      </c>
      <c r="H83" s="34">
        <v>100</v>
      </c>
      <c r="I83" s="34">
        <v>100</v>
      </c>
      <c r="J83" s="34">
        <v>100</v>
      </c>
      <c r="K83" s="10"/>
      <c r="L83" s="10"/>
      <c r="M83" s="10"/>
      <c r="N83" s="10"/>
      <c r="O83" s="10"/>
      <c r="P83" s="10"/>
    </row>
    <row r="84" spans="1:16" ht="14.25" customHeight="1">
      <c r="A84" s="97">
        <v>635006</v>
      </c>
      <c r="B84" s="96" t="s">
        <v>67</v>
      </c>
      <c r="C84" s="34">
        <v>217.38</v>
      </c>
      <c r="D84" s="34">
        <v>1046.46</v>
      </c>
      <c r="E84" s="34">
        <v>200</v>
      </c>
      <c r="F84" s="34">
        <v>1250</v>
      </c>
      <c r="G84" s="34">
        <v>1250</v>
      </c>
      <c r="H84" s="34">
        <v>1000</v>
      </c>
      <c r="I84" s="34">
        <v>500</v>
      </c>
      <c r="J84" s="34">
        <v>500</v>
      </c>
      <c r="K84" s="10"/>
      <c r="L84" s="10"/>
      <c r="M84" s="10"/>
      <c r="N84" s="10"/>
      <c r="O84" s="10"/>
      <c r="P84" s="10"/>
    </row>
    <row r="85" spans="1:16">
      <c r="A85" s="30">
        <v>636001</v>
      </c>
      <c r="B85" s="52" t="s">
        <v>303</v>
      </c>
      <c r="C85" s="34">
        <v>118.06</v>
      </c>
      <c r="D85" s="34">
        <v>50</v>
      </c>
      <c r="E85" s="34">
        <v>0</v>
      </c>
      <c r="F85" s="34">
        <v>50</v>
      </c>
      <c r="G85" s="34">
        <v>50</v>
      </c>
      <c r="H85" s="34">
        <v>50</v>
      </c>
      <c r="I85" s="34">
        <v>50</v>
      </c>
      <c r="J85" s="34">
        <v>50</v>
      </c>
      <c r="K85" s="10"/>
      <c r="L85" s="10"/>
      <c r="M85" s="10"/>
      <c r="N85" s="10"/>
      <c r="O85" s="10"/>
      <c r="P85" s="10"/>
    </row>
    <row r="86" spans="1:16">
      <c r="A86" s="30">
        <v>637001</v>
      </c>
      <c r="B86" s="52" t="s">
        <v>17</v>
      </c>
      <c r="C86" s="34">
        <v>85</v>
      </c>
      <c r="D86" s="34">
        <v>0</v>
      </c>
      <c r="E86" s="34">
        <v>100</v>
      </c>
      <c r="F86" s="34">
        <v>300</v>
      </c>
      <c r="G86" s="34">
        <v>300</v>
      </c>
      <c r="H86" s="34">
        <v>300</v>
      </c>
      <c r="I86" s="34">
        <v>300</v>
      </c>
      <c r="J86" s="34">
        <v>300</v>
      </c>
      <c r="K86" s="10"/>
      <c r="L86" s="10"/>
      <c r="M86" s="10"/>
      <c r="N86" s="10"/>
      <c r="O86" s="10"/>
      <c r="P86" s="10"/>
    </row>
    <row r="87" spans="1:16">
      <c r="A87" s="30">
        <v>637003</v>
      </c>
      <c r="B87" s="52" t="s">
        <v>112</v>
      </c>
      <c r="C87" s="34">
        <v>0</v>
      </c>
      <c r="D87" s="34">
        <v>0</v>
      </c>
      <c r="E87" s="34">
        <v>0</v>
      </c>
      <c r="F87" s="34">
        <v>500</v>
      </c>
      <c r="G87" s="34">
        <v>500</v>
      </c>
      <c r="H87" s="34">
        <v>500</v>
      </c>
      <c r="I87" s="34">
        <v>500</v>
      </c>
      <c r="J87" s="34">
        <v>500</v>
      </c>
      <c r="K87" s="10"/>
      <c r="L87" s="10"/>
      <c r="M87" s="10"/>
      <c r="N87" s="10"/>
      <c r="O87" s="10"/>
      <c r="P87" s="10"/>
    </row>
    <row r="88" spans="1:16">
      <c r="A88" s="30">
        <v>637004</v>
      </c>
      <c r="B88" s="52" t="s">
        <v>18</v>
      </c>
      <c r="C88" s="34">
        <v>4611.59</v>
      </c>
      <c r="D88" s="34">
        <v>4221.63</v>
      </c>
      <c r="E88" s="34">
        <v>1830</v>
      </c>
      <c r="F88" s="34">
        <v>2630</v>
      </c>
      <c r="G88" s="34">
        <v>2630</v>
      </c>
      <c r="H88" s="34">
        <v>500</v>
      </c>
      <c r="I88" s="34">
        <v>1000</v>
      </c>
      <c r="J88" s="34">
        <v>1000</v>
      </c>
      <c r="K88" s="10"/>
      <c r="L88" s="10"/>
      <c r="M88" s="10"/>
      <c r="N88" s="10"/>
      <c r="O88" s="10"/>
      <c r="P88" s="10"/>
    </row>
    <row r="89" spans="1:16">
      <c r="A89" s="30">
        <v>637004</v>
      </c>
      <c r="B89" s="52" t="s">
        <v>98</v>
      </c>
      <c r="C89" s="41">
        <v>774.54</v>
      </c>
      <c r="D89" s="41">
        <v>1430</v>
      </c>
      <c r="E89" s="41">
        <v>1260</v>
      </c>
      <c r="F89" s="41">
        <v>1430</v>
      </c>
      <c r="G89" s="41">
        <v>1430</v>
      </c>
      <c r="H89" s="41">
        <v>1700</v>
      </c>
      <c r="I89" s="41">
        <v>1700</v>
      </c>
      <c r="J89" s="41">
        <v>1700</v>
      </c>
      <c r="K89" s="10"/>
      <c r="L89" s="10"/>
      <c r="M89" s="10"/>
      <c r="N89" s="10"/>
      <c r="O89" s="10"/>
      <c r="P89" s="10"/>
    </row>
    <row r="90" spans="1:16">
      <c r="A90" s="30">
        <v>637005</v>
      </c>
      <c r="B90" s="52" t="s">
        <v>19</v>
      </c>
      <c r="C90" s="34">
        <v>160</v>
      </c>
      <c r="D90" s="34">
        <v>0</v>
      </c>
      <c r="E90" s="34">
        <v>500</v>
      </c>
      <c r="F90" s="34">
        <v>500</v>
      </c>
      <c r="G90" s="34">
        <v>500</v>
      </c>
      <c r="H90" s="34">
        <v>500</v>
      </c>
      <c r="I90" s="34">
        <v>500</v>
      </c>
      <c r="J90" s="34">
        <v>500</v>
      </c>
      <c r="K90" s="10"/>
      <c r="L90" s="10"/>
      <c r="M90" s="10"/>
      <c r="N90" s="10"/>
      <c r="O90" s="10"/>
      <c r="P90" s="10"/>
    </row>
    <row r="91" spans="1:16">
      <c r="A91" s="30">
        <v>637005</v>
      </c>
      <c r="B91" s="52" t="s">
        <v>20</v>
      </c>
      <c r="C91" s="34">
        <v>480</v>
      </c>
      <c r="D91" s="34">
        <v>480</v>
      </c>
      <c r="E91" s="34">
        <v>500</v>
      </c>
      <c r="F91" s="34">
        <v>500</v>
      </c>
      <c r="G91" s="34">
        <v>500</v>
      </c>
      <c r="H91" s="34">
        <v>550</v>
      </c>
      <c r="I91" s="34">
        <v>550</v>
      </c>
      <c r="J91" s="34">
        <v>550</v>
      </c>
      <c r="K91" s="10"/>
      <c r="L91" s="10"/>
      <c r="M91" s="10"/>
      <c r="N91" s="10"/>
      <c r="O91" s="10"/>
      <c r="P91" s="10"/>
    </row>
    <row r="92" spans="1:16">
      <c r="A92" s="30">
        <v>637011</v>
      </c>
      <c r="B92" s="52" t="s">
        <v>113</v>
      </c>
      <c r="C92" s="34">
        <v>30.89</v>
      </c>
      <c r="D92" s="34">
        <v>645.9</v>
      </c>
      <c r="E92" s="34">
        <v>1000</v>
      </c>
      <c r="F92" s="34">
        <v>1200</v>
      </c>
      <c r="G92" s="34">
        <v>1200</v>
      </c>
      <c r="H92" s="34">
        <v>2000</v>
      </c>
      <c r="I92" s="34">
        <v>2000</v>
      </c>
      <c r="J92" s="34">
        <v>2000</v>
      </c>
      <c r="K92" s="10"/>
      <c r="L92" s="10"/>
      <c r="M92" s="10"/>
      <c r="N92" s="10"/>
      <c r="O92" s="10"/>
      <c r="P92" s="10"/>
    </row>
    <row r="93" spans="1:16">
      <c r="A93" s="30">
        <v>637012</v>
      </c>
      <c r="B93" s="52" t="s">
        <v>315</v>
      </c>
      <c r="C93" s="34">
        <v>1358.8</v>
      </c>
      <c r="D93" s="34">
        <v>2053.6999999999998</v>
      </c>
      <c r="E93" s="34">
        <v>600</v>
      </c>
      <c r="F93" s="34">
        <v>1300</v>
      </c>
      <c r="G93" s="34">
        <v>1300</v>
      </c>
      <c r="H93" s="34">
        <v>1300</v>
      </c>
      <c r="I93" s="34">
        <v>1300</v>
      </c>
      <c r="J93" s="34">
        <v>1300</v>
      </c>
      <c r="K93" s="10"/>
      <c r="L93" s="10"/>
      <c r="M93" s="10"/>
      <c r="N93" s="10"/>
      <c r="O93" s="10"/>
      <c r="P93" s="10"/>
    </row>
    <row r="94" spans="1:16">
      <c r="A94" s="30">
        <v>637014</v>
      </c>
      <c r="B94" s="52" t="s">
        <v>21</v>
      </c>
      <c r="C94" s="34">
        <v>3423.8</v>
      </c>
      <c r="D94" s="34">
        <v>4672.8599999999997</v>
      </c>
      <c r="E94" s="34">
        <v>2300</v>
      </c>
      <c r="F94" s="34">
        <v>3800</v>
      </c>
      <c r="G94" s="34">
        <v>3800</v>
      </c>
      <c r="H94" s="34">
        <v>2300</v>
      </c>
      <c r="I94" s="34">
        <v>2300</v>
      </c>
      <c r="J94" s="34">
        <v>2300</v>
      </c>
      <c r="K94" s="10"/>
      <c r="L94" s="10"/>
      <c r="M94" s="10"/>
      <c r="N94" s="10"/>
      <c r="O94" s="10"/>
      <c r="P94" s="10"/>
    </row>
    <row r="95" spans="1:16">
      <c r="A95" s="30">
        <v>637015</v>
      </c>
      <c r="B95" s="52" t="s">
        <v>22</v>
      </c>
      <c r="C95" s="34">
        <v>1459.65</v>
      </c>
      <c r="D95" s="34">
        <v>866.04</v>
      </c>
      <c r="E95" s="34">
        <v>520</v>
      </c>
      <c r="F95" s="34">
        <v>820</v>
      </c>
      <c r="G95" s="34">
        <v>820</v>
      </c>
      <c r="H95" s="34">
        <v>600</v>
      </c>
      <c r="I95" s="34">
        <v>600</v>
      </c>
      <c r="J95" s="34">
        <v>600</v>
      </c>
      <c r="K95" s="10"/>
      <c r="L95" s="10"/>
      <c r="M95" s="10"/>
      <c r="N95" s="10"/>
      <c r="O95" s="10"/>
      <c r="P95" s="10"/>
    </row>
    <row r="96" spans="1:16">
      <c r="A96" s="30">
        <v>637016</v>
      </c>
      <c r="B96" s="52" t="s">
        <v>23</v>
      </c>
      <c r="C96" s="34">
        <v>991.18</v>
      </c>
      <c r="D96" s="34">
        <v>921.15</v>
      </c>
      <c r="E96" s="34">
        <v>450</v>
      </c>
      <c r="F96" s="34">
        <v>1000</v>
      </c>
      <c r="G96" s="34">
        <v>1000</v>
      </c>
      <c r="H96" s="34">
        <v>1000</v>
      </c>
      <c r="I96" s="34">
        <v>1100</v>
      </c>
      <c r="J96" s="34">
        <v>1100</v>
      </c>
      <c r="K96" s="10"/>
      <c r="L96" s="10"/>
      <c r="M96" s="10"/>
      <c r="N96" s="10"/>
      <c r="O96" s="10"/>
      <c r="P96" s="10"/>
    </row>
    <row r="97" spans="1:16">
      <c r="A97" s="30">
        <v>637026</v>
      </c>
      <c r="B97" s="52" t="s">
        <v>304</v>
      </c>
      <c r="C97" s="34">
        <v>1211.1400000000001</v>
      </c>
      <c r="D97" s="34">
        <v>1775.64</v>
      </c>
      <c r="E97" s="34">
        <v>1200</v>
      </c>
      <c r="F97" s="34">
        <v>1200</v>
      </c>
      <c r="G97" s="34">
        <v>1000</v>
      </c>
      <c r="H97" s="34">
        <v>1200</v>
      </c>
      <c r="I97" s="34">
        <v>1200</v>
      </c>
      <c r="J97" s="34">
        <v>1200</v>
      </c>
      <c r="K97" s="10"/>
      <c r="L97" s="10"/>
      <c r="M97" s="10"/>
      <c r="N97" s="10"/>
      <c r="O97" s="10"/>
      <c r="P97" s="10"/>
    </row>
    <row r="98" spans="1:16">
      <c r="A98" s="30">
        <v>637031</v>
      </c>
      <c r="B98" s="52" t="s">
        <v>305</v>
      </c>
      <c r="C98" s="34">
        <v>1390.5</v>
      </c>
      <c r="D98" s="34">
        <v>87.48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10"/>
      <c r="L98" s="10"/>
      <c r="M98" s="10"/>
      <c r="N98" s="10"/>
      <c r="O98" s="10"/>
      <c r="P98" s="10"/>
    </row>
    <row r="99" spans="1:16">
      <c r="A99" s="30">
        <v>637027</v>
      </c>
      <c r="B99" s="52" t="s">
        <v>24</v>
      </c>
      <c r="C99" s="34">
        <v>289.94</v>
      </c>
      <c r="D99" s="34">
        <v>75.42</v>
      </c>
      <c r="E99" s="34">
        <v>300</v>
      </c>
      <c r="F99" s="34">
        <v>4000</v>
      </c>
      <c r="G99" s="34">
        <v>4000</v>
      </c>
      <c r="H99" s="34">
        <v>2000</v>
      </c>
      <c r="I99" s="34">
        <v>3000</v>
      </c>
      <c r="J99" s="34">
        <v>3000</v>
      </c>
      <c r="K99" s="10"/>
      <c r="L99" s="10"/>
      <c r="M99" s="10"/>
      <c r="N99" s="10"/>
      <c r="O99" s="10"/>
      <c r="P99" s="10"/>
    </row>
    <row r="100" spans="1:16" ht="36">
      <c r="A100" s="23" t="s">
        <v>0</v>
      </c>
      <c r="B100" s="81" t="s">
        <v>1</v>
      </c>
      <c r="C100" s="24" t="str">
        <f>C4</f>
        <v>Skutočnosť k 31.12.2017</v>
      </c>
      <c r="D100" s="24" t="str">
        <f t="shared" ref="D100" si="51">D4</f>
        <v>Skutočnosť k 31.12.2018</v>
      </c>
      <c r="E100" s="24" t="str">
        <f>E4</f>
        <v>Schválený rozpočet 2019</v>
      </c>
      <c r="F100" s="24" t="str">
        <f t="shared" ref="F100:H100" si="52">F4</f>
        <v>Upravený rozpočet  2019</v>
      </c>
      <c r="G100" s="24" t="str">
        <f t="shared" ref="G100" si="53">G4</f>
        <v>Očakávaná skutočnosť 2019</v>
      </c>
      <c r="H100" s="125" t="str">
        <f t="shared" si="52"/>
        <v>Rozpočet na rok 2020</v>
      </c>
      <c r="I100" s="24" t="str">
        <f t="shared" ref="I100:J100" si="54">I4</f>
        <v>Rozpočet na rok 2021</v>
      </c>
      <c r="J100" s="24" t="str">
        <f t="shared" si="54"/>
        <v>Rozpočet  na rok 2022</v>
      </c>
      <c r="K100" s="5"/>
      <c r="L100" s="5"/>
      <c r="M100" s="5"/>
      <c r="N100" s="5"/>
      <c r="O100" s="5"/>
      <c r="P100" s="5"/>
    </row>
    <row r="101" spans="1:16">
      <c r="A101" s="30">
        <v>641006</v>
      </c>
      <c r="B101" s="52" t="s">
        <v>25</v>
      </c>
      <c r="C101" s="34">
        <v>2083.8000000000002</v>
      </c>
      <c r="D101" s="34">
        <v>1871.27</v>
      </c>
      <c r="E101" s="34">
        <v>1700</v>
      </c>
      <c r="F101" s="34">
        <v>1700</v>
      </c>
      <c r="G101" s="34">
        <v>1700</v>
      </c>
      <c r="H101" s="34">
        <v>1120</v>
      </c>
      <c r="I101" s="34">
        <v>600</v>
      </c>
      <c r="J101" s="34">
        <v>600</v>
      </c>
      <c r="K101" s="10"/>
      <c r="L101" s="10"/>
      <c r="M101" s="10"/>
      <c r="N101" s="10"/>
      <c r="O101" s="10"/>
      <c r="P101" s="10"/>
    </row>
    <row r="102" spans="1:16">
      <c r="A102" s="30">
        <v>642001</v>
      </c>
      <c r="B102" s="52" t="s">
        <v>220</v>
      </c>
      <c r="C102" s="41">
        <v>0</v>
      </c>
      <c r="D102" s="41">
        <v>2100</v>
      </c>
      <c r="E102" s="41">
        <v>0</v>
      </c>
      <c r="F102" s="41">
        <v>500</v>
      </c>
      <c r="G102" s="41">
        <v>500</v>
      </c>
      <c r="H102" s="41">
        <v>500</v>
      </c>
      <c r="I102" s="41">
        <v>500</v>
      </c>
      <c r="J102" s="41">
        <v>500</v>
      </c>
      <c r="K102" s="10"/>
      <c r="L102" s="10"/>
      <c r="M102" s="10"/>
      <c r="N102" s="10"/>
      <c r="O102" s="10"/>
      <c r="P102" s="10"/>
    </row>
    <row r="103" spans="1:16">
      <c r="A103" s="116" t="s">
        <v>154</v>
      </c>
      <c r="B103" s="108" t="s">
        <v>160</v>
      </c>
      <c r="C103" s="38">
        <f>SUM(C104:C107)</f>
        <v>1598.14</v>
      </c>
      <c r="D103" s="38">
        <f t="shared" ref="D103" si="55">SUM(D104:D107)</f>
        <v>0</v>
      </c>
      <c r="E103" s="38">
        <f>SUM(E104:E107)</f>
        <v>1291</v>
      </c>
      <c r="F103" s="38">
        <f t="shared" ref="F103" si="56">SUM(F104:F107)</f>
        <v>891</v>
      </c>
      <c r="G103" s="38">
        <f t="shared" ref="G103" si="57">SUM(G104:G107)</f>
        <v>891</v>
      </c>
      <c r="H103" s="38">
        <f t="shared" ref="H103:I103" si="58">SUM(H104:H107)</f>
        <v>891</v>
      </c>
      <c r="I103" s="38">
        <f t="shared" si="58"/>
        <v>891</v>
      </c>
      <c r="J103" s="38">
        <f t="shared" ref="J103" si="59">SUM(J104:J107)</f>
        <v>891</v>
      </c>
      <c r="K103" s="10"/>
      <c r="L103" s="10"/>
      <c r="M103" s="10"/>
      <c r="N103" s="10"/>
      <c r="O103" s="10"/>
      <c r="P103" s="10"/>
    </row>
    <row r="104" spans="1:16">
      <c r="A104" s="42">
        <v>611000</v>
      </c>
      <c r="B104" s="52" t="s">
        <v>5</v>
      </c>
      <c r="C104" s="41">
        <v>485.46</v>
      </c>
      <c r="D104" s="41">
        <v>0</v>
      </c>
      <c r="E104" s="41">
        <v>490</v>
      </c>
      <c r="F104" s="41">
        <v>490</v>
      </c>
      <c r="G104" s="41">
        <v>490</v>
      </c>
      <c r="H104" s="41">
        <v>490</v>
      </c>
      <c r="I104" s="41">
        <v>490</v>
      </c>
      <c r="J104" s="41">
        <v>490</v>
      </c>
      <c r="K104" s="10"/>
      <c r="L104" s="10"/>
      <c r="M104" s="10"/>
      <c r="N104" s="10"/>
      <c r="O104" s="10"/>
      <c r="P104" s="10"/>
    </row>
    <row r="105" spans="1:16">
      <c r="A105" s="42">
        <v>611000</v>
      </c>
      <c r="B105" s="52" t="s">
        <v>6</v>
      </c>
      <c r="C105" s="41">
        <v>272.74</v>
      </c>
      <c r="D105" s="41">
        <v>0</v>
      </c>
      <c r="E105" s="41">
        <v>225</v>
      </c>
      <c r="F105" s="41">
        <v>225</v>
      </c>
      <c r="G105" s="41">
        <v>225</v>
      </c>
      <c r="H105" s="41">
        <v>225</v>
      </c>
      <c r="I105" s="41">
        <v>225</v>
      </c>
      <c r="J105" s="41">
        <v>225</v>
      </c>
      <c r="K105" s="10"/>
      <c r="L105" s="10"/>
      <c r="M105" s="10"/>
      <c r="N105" s="10"/>
      <c r="O105" s="10"/>
      <c r="P105" s="10"/>
    </row>
    <row r="106" spans="1:16">
      <c r="A106" s="42">
        <v>632001</v>
      </c>
      <c r="B106" s="52" t="s">
        <v>62</v>
      </c>
      <c r="C106" s="41">
        <v>98.45</v>
      </c>
      <c r="D106" s="41">
        <v>0</v>
      </c>
      <c r="E106" s="41">
        <v>176</v>
      </c>
      <c r="F106" s="41">
        <v>176</v>
      </c>
      <c r="G106" s="41">
        <v>176</v>
      </c>
      <c r="H106" s="41">
        <v>176</v>
      </c>
      <c r="I106" s="41">
        <v>176</v>
      </c>
      <c r="J106" s="41">
        <v>176</v>
      </c>
      <c r="K106" s="10"/>
      <c r="L106" s="10"/>
      <c r="M106" s="10"/>
      <c r="N106" s="10"/>
      <c r="O106" s="10"/>
      <c r="P106" s="10"/>
    </row>
    <row r="107" spans="1:16">
      <c r="A107" s="42">
        <v>632002</v>
      </c>
      <c r="B107" s="52" t="s">
        <v>97</v>
      </c>
      <c r="C107" s="41">
        <v>741.49</v>
      </c>
      <c r="D107" s="41">
        <v>0</v>
      </c>
      <c r="E107" s="41">
        <v>400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10"/>
      <c r="L107" s="10"/>
      <c r="M107" s="10"/>
      <c r="N107" s="10"/>
      <c r="O107" s="10"/>
      <c r="P107" s="10"/>
    </row>
    <row r="108" spans="1:16">
      <c r="A108" s="116" t="s">
        <v>161</v>
      </c>
      <c r="B108" s="108" t="s">
        <v>162</v>
      </c>
      <c r="C108" s="38">
        <f t="shared" ref="C108:D108" si="60">SUM(C109:C113)</f>
        <v>1932.48</v>
      </c>
      <c r="D108" s="38">
        <f t="shared" si="60"/>
        <v>2019.92</v>
      </c>
      <c r="E108" s="38">
        <f t="shared" ref="E108:J108" si="61">SUM(E109:E113)</f>
        <v>1980</v>
      </c>
      <c r="F108" s="38">
        <f t="shared" ref="F108" si="62">SUM(F109:F113)</f>
        <v>1980</v>
      </c>
      <c r="G108" s="38">
        <f t="shared" ref="G108" si="63">SUM(G109:G113)</f>
        <v>1980</v>
      </c>
      <c r="H108" s="38">
        <f t="shared" si="61"/>
        <v>1980</v>
      </c>
      <c r="I108" s="38">
        <f t="shared" ref="I108" si="64">SUM(I109:I113)</f>
        <v>1980</v>
      </c>
      <c r="J108" s="38">
        <f t="shared" si="61"/>
        <v>1980</v>
      </c>
      <c r="K108" s="10"/>
      <c r="L108" s="10"/>
      <c r="M108" s="10"/>
      <c r="N108" s="10"/>
      <c r="O108" s="10"/>
      <c r="P108" s="10"/>
    </row>
    <row r="109" spans="1:16">
      <c r="A109" s="51" t="s">
        <v>256</v>
      </c>
      <c r="B109" s="52" t="s">
        <v>27</v>
      </c>
      <c r="C109" s="41">
        <v>800.93</v>
      </c>
      <c r="D109" s="41">
        <v>862.3</v>
      </c>
      <c r="E109" s="41">
        <v>1060</v>
      </c>
      <c r="F109" s="41">
        <v>1060</v>
      </c>
      <c r="G109" s="41">
        <v>1060</v>
      </c>
      <c r="H109" s="41">
        <v>1060</v>
      </c>
      <c r="I109" s="41">
        <v>1060</v>
      </c>
      <c r="J109" s="41">
        <v>1060</v>
      </c>
      <c r="K109" s="10"/>
      <c r="L109" s="10"/>
      <c r="M109" s="10"/>
      <c r="N109" s="10"/>
      <c r="O109" s="10"/>
      <c r="P109" s="10"/>
    </row>
    <row r="110" spans="1:16">
      <c r="A110" s="30">
        <v>621000</v>
      </c>
      <c r="B110" s="52" t="s">
        <v>163</v>
      </c>
      <c r="C110" s="41">
        <v>80.09</v>
      </c>
      <c r="D110" s="41">
        <v>86.23</v>
      </c>
      <c r="E110" s="41">
        <v>110</v>
      </c>
      <c r="F110" s="41">
        <v>110</v>
      </c>
      <c r="G110" s="41">
        <v>110</v>
      </c>
      <c r="H110" s="41">
        <v>110</v>
      </c>
      <c r="I110" s="41">
        <v>110</v>
      </c>
      <c r="J110" s="41">
        <v>110</v>
      </c>
      <c r="K110" s="10"/>
      <c r="L110" s="10"/>
      <c r="M110" s="10"/>
      <c r="N110" s="10"/>
      <c r="O110" s="10"/>
      <c r="P110" s="10"/>
    </row>
    <row r="111" spans="1:16">
      <c r="A111" s="30">
        <v>625001</v>
      </c>
      <c r="B111" s="52" t="s">
        <v>164</v>
      </c>
      <c r="C111" s="41">
        <v>199.86</v>
      </c>
      <c r="D111" s="41">
        <v>215.12</v>
      </c>
      <c r="E111" s="41">
        <v>300</v>
      </c>
      <c r="F111" s="41">
        <v>300</v>
      </c>
      <c r="G111" s="41">
        <v>300</v>
      </c>
      <c r="H111" s="41">
        <v>300</v>
      </c>
      <c r="I111" s="41">
        <v>300</v>
      </c>
      <c r="J111" s="41">
        <v>300</v>
      </c>
      <c r="K111" s="10"/>
      <c r="L111" s="10"/>
      <c r="M111" s="10"/>
      <c r="N111" s="10"/>
      <c r="O111" s="10"/>
      <c r="P111" s="10"/>
    </row>
    <row r="112" spans="1:16">
      <c r="A112" s="30">
        <v>631001</v>
      </c>
      <c r="B112" s="52" t="s">
        <v>28</v>
      </c>
      <c r="C112" s="41">
        <v>11.22</v>
      </c>
      <c r="D112" s="41">
        <v>0</v>
      </c>
      <c r="E112" s="41">
        <v>25</v>
      </c>
      <c r="F112" s="41">
        <v>25</v>
      </c>
      <c r="G112" s="41">
        <v>25</v>
      </c>
      <c r="H112" s="41">
        <v>25</v>
      </c>
      <c r="I112" s="41">
        <v>25</v>
      </c>
      <c r="J112" s="41">
        <v>25</v>
      </c>
      <c r="K112" s="10"/>
      <c r="L112" s="10"/>
      <c r="M112" s="10"/>
      <c r="N112" s="10"/>
      <c r="O112" s="10"/>
      <c r="P112" s="10"/>
    </row>
    <row r="113" spans="1:16">
      <c r="A113" s="30">
        <v>633006</v>
      </c>
      <c r="B113" s="52" t="s">
        <v>29</v>
      </c>
      <c r="C113" s="41">
        <v>840.38</v>
      </c>
      <c r="D113" s="41">
        <v>856.27</v>
      </c>
      <c r="E113" s="41">
        <v>485</v>
      </c>
      <c r="F113" s="41">
        <v>485</v>
      </c>
      <c r="G113" s="41">
        <v>485</v>
      </c>
      <c r="H113" s="41">
        <v>485</v>
      </c>
      <c r="I113" s="41">
        <v>485</v>
      </c>
      <c r="J113" s="41">
        <v>485</v>
      </c>
      <c r="K113" s="2"/>
      <c r="L113" s="2"/>
      <c r="M113" s="2"/>
      <c r="N113" s="2"/>
      <c r="O113" s="2"/>
      <c r="P113" s="2"/>
    </row>
    <row r="114" spans="1:16">
      <c r="A114" s="116" t="s">
        <v>165</v>
      </c>
      <c r="B114" s="108" t="s">
        <v>166</v>
      </c>
      <c r="C114" s="38">
        <f>SUM(C115:C116)</f>
        <v>568.30000000000007</v>
      </c>
      <c r="D114" s="38">
        <f>SUM(D115:D116)</f>
        <v>526.86</v>
      </c>
      <c r="E114" s="38">
        <f>SUM(E115:E116)</f>
        <v>1000</v>
      </c>
      <c r="F114" s="38">
        <f t="shared" ref="F114:J114" si="65">SUM(F115:F116)</f>
        <v>1570</v>
      </c>
      <c r="G114" s="38">
        <f t="shared" si="65"/>
        <v>1570</v>
      </c>
      <c r="H114" s="38">
        <f t="shared" si="65"/>
        <v>700</v>
      </c>
      <c r="I114" s="38">
        <f t="shared" si="65"/>
        <v>0</v>
      </c>
      <c r="J114" s="38">
        <f t="shared" si="65"/>
        <v>0</v>
      </c>
      <c r="K114" s="10"/>
      <c r="L114" s="10"/>
      <c r="M114" s="10"/>
      <c r="N114" s="10"/>
      <c r="O114" s="10"/>
      <c r="P114" s="10"/>
    </row>
    <row r="115" spans="1:16">
      <c r="A115" s="51" t="s">
        <v>30</v>
      </c>
      <c r="B115" s="52" t="s">
        <v>76</v>
      </c>
      <c r="C115" s="41">
        <v>71.14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10"/>
      <c r="L115" s="10"/>
      <c r="M115" s="10"/>
      <c r="N115" s="10"/>
      <c r="O115" s="10"/>
      <c r="P115" s="10"/>
    </row>
    <row r="116" spans="1:16">
      <c r="A116" s="51" t="s">
        <v>257</v>
      </c>
      <c r="B116" s="52" t="s">
        <v>246</v>
      </c>
      <c r="C116" s="41">
        <v>497.16</v>
      </c>
      <c r="D116" s="41">
        <v>526.86</v>
      </c>
      <c r="E116" s="41">
        <v>1000</v>
      </c>
      <c r="F116" s="41">
        <v>1570</v>
      </c>
      <c r="G116" s="41">
        <v>1570</v>
      </c>
      <c r="H116" s="41">
        <v>700</v>
      </c>
      <c r="I116" s="41">
        <v>0</v>
      </c>
      <c r="J116" s="41">
        <v>0</v>
      </c>
      <c r="K116" s="2"/>
      <c r="L116" s="2"/>
      <c r="M116" s="2"/>
      <c r="N116" s="2"/>
      <c r="O116" s="2"/>
      <c r="P116" s="2"/>
    </row>
    <row r="117" spans="1:16">
      <c r="A117" s="54" t="s">
        <v>167</v>
      </c>
      <c r="B117" s="39" t="s">
        <v>168</v>
      </c>
      <c r="C117" s="40">
        <f t="shared" ref="C117:J117" si="66">SUM(C118)</f>
        <v>15.69</v>
      </c>
      <c r="D117" s="40">
        <f t="shared" si="66"/>
        <v>337.56</v>
      </c>
      <c r="E117" s="40">
        <f t="shared" si="66"/>
        <v>1332</v>
      </c>
      <c r="F117" s="40">
        <f t="shared" si="66"/>
        <v>1332</v>
      </c>
      <c r="G117" s="40">
        <f t="shared" si="66"/>
        <v>1332</v>
      </c>
      <c r="H117" s="40">
        <f t="shared" si="66"/>
        <v>1500</v>
      </c>
      <c r="I117" s="40">
        <f t="shared" si="66"/>
        <v>1500</v>
      </c>
      <c r="J117" s="40">
        <f t="shared" si="66"/>
        <v>1500</v>
      </c>
      <c r="K117" s="10"/>
      <c r="L117" s="10"/>
      <c r="M117" s="10"/>
      <c r="N117" s="10"/>
      <c r="O117" s="10"/>
      <c r="P117" s="10"/>
    </row>
    <row r="118" spans="1:16">
      <c r="A118" s="51" t="s">
        <v>99</v>
      </c>
      <c r="B118" s="52" t="s">
        <v>100</v>
      </c>
      <c r="C118" s="41">
        <v>15.69</v>
      </c>
      <c r="D118" s="41">
        <v>337.56</v>
      </c>
      <c r="E118" s="41">
        <v>1332</v>
      </c>
      <c r="F118" s="41">
        <v>1332</v>
      </c>
      <c r="G118" s="41">
        <v>1332</v>
      </c>
      <c r="H118" s="41">
        <v>1500</v>
      </c>
      <c r="I118" s="41">
        <v>1500</v>
      </c>
      <c r="J118" s="41">
        <v>1500</v>
      </c>
      <c r="K118" s="2"/>
      <c r="L118" s="2"/>
      <c r="M118" s="2"/>
      <c r="N118" s="2"/>
      <c r="O118" s="2"/>
      <c r="P118" s="2"/>
    </row>
    <row r="119" spans="1:16">
      <c r="A119" s="117" t="s">
        <v>169</v>
      </c>
      <c r="B119" s="108" t="s">
        <v>170</v>
      </c>
      <c r="C119" s="38">
        <f t="shared" ref="C119:D119" si="67">SUM(C120:C126)</f>
        <v>2033.12</v>
      </c>
      <c r="D119" s="38">
        <f t="shared" si="67"/>
        <v>2285.8900000000003</v>
      </c>
      <c r="E119" s="38">
        <f t="shared" ref="E119:J119" si="68">SUM(E120:E126)</f>
        <v>2073</v>
      </c>
      <c r="F119" s="38">
        <f t="shared" ref="F119" si="69">SUM(F120:F126)</f>
        <v>2553</v>
      </c>
      <c r="G119" s="38">
        <f t="shared" ref="G119" si="70">SUM(G120:G126)</f>
        <v>2553</v>
      </c>
      <c r="H119" s="38">
        <f t="shared" si="68"/>
        <v>2180</v>
      </c>
      <c r="I119" s="38">
        <f t="shared" ref="I119" si="71">SUM(I120:I126)</f>
        <v>2580</v>
      </c>
      <c r="J119" s="38">
        <f t="shared" si="68"/>
        <v>2580</v>
      </c>
      <c r="K119" s="10"/>
      <c r="L119" s="10"/>
      <c r="M119" s="10"/>
      <c r="N119" s="10"/>
      <c r="O119" s="10"/>
      <c r="P119" s="10"/>
    </row>
    <row r="120" spans="1:16">
      <c r="A120" s="51" t="s">
        <v>31</v>
      </c>
      <c r="B120" s="52" t="s">
        <v>158</v>
      </c>
      <c r="C120" s="41">
        <v>556.38</v>
      </c>
      <c r="D120" s="41">
        <v>647.33000000000004</v>
      </c>
      <c r="E120" s="41">
        <v>670</v>
      </c>
      <c r="F120" s="41">
        <v>670</v>
      </c>
      <c r="G120" s="41">
        <v>670</v>
      </c>
      <c r="H120" s="41">
        <v>670</v>
      </c>
      <c r="I120" s="41">
        <v>670</v>
      </c>
      <c r="J120" s="41">
        <v>670</v>
      </c>
      <c r="K120" s="10"/>
      <c r="L120" s="10"/>
      <c r="M120" s="10"/>
      <c r="N120" s="10"/>
      <c r="O120" s="10"/>
      <c r="P120" s="10"/>
    </row>
    <row r="121" spans="1:16">
      <c r="A121" s="30">
        <v>632002</v>
      </c>
      <c r="B121" s="52" t="s">
        <v>32</v>
      </c>
      <c r="C121" s="41">
        <v>2.6</v>
      </c>
      <c r="D121" s="41">
        <v>2.6</v>
      </c>
      <c r="E121" s="41">
        <v>3</v>
      </c>
      <c r="F121" s="41">
        <v>3</v>
      </c>
      <c r="G121" s="41">
        <v>3</v>
      </c>
      <c r="H121" s="41">
        <v>10</v>
      </c>
      <c r="I121" s="41">
        <v>10</v>
      </c>
      <c r="J121" s="41">
        <v>10</v>
      </c>
      <c r="K121" s="10"/>
      <c r="L121" s="10"/>
      <c r="M121" s="10"/>
      <c r="N121" s="10"/>
      <c r="O121" s="10"/>
      <c r="P121" s="10"/>
    </row>
    <row r="122" spans="1:16">
      <c r="A122" s="42">
        <v>633007</v>
      </c>
      <c r="B122" s="52" t="s">
        <v>101</v>
      </c>
      <c r="C122" s="41">
        <v>1400</v>
      </c>
      <c r="D122" s="41">
        <v>1400</v>
      </c>
      <c r="E122" s="41">
        <v>1400</v>
      </c>
      <c r="F122" s="41">
        <v>1400</v>
      </c>
      <c r="G122" s="41">
        <v>1400</v>
      </c>
      <c r="H122" s="41">
        <v>1400</v>
      </c>
      <c r="I122" s="41">
        <v>1400</v>
      </c>
      <c r="J122" s="41">
        <v>1400</v>
      </c>
      <c r="K122" s="10"/>
      <c r="L122" s="10"/>
      <c r="M122" s="10"/>
      <c r="N122" s="10"/>
      <c r="O122" s="10"/>
      <c r="P122" s="10"/>
    </row>
    <row r="123" spans="1:16">
      <c r="A123" s="42">
        <v>633010</v>
      </c>
      <c r="B123" s="52" t="s">
        <v>102</v>
      </c>
      <c r="C123" s="41">
        <v>0</v>
      </c>
      <c r="D123" s="41">
        <v>35.96</v>
      </c>
      <c r="E123" s="41">
        <v>0</v>
      </c>
      <c r="F123" s="41">
        <v>130</v>
      </c>
      <c r="G123" s="41">
        <v>130</v>
      </c>
      <c r="H123" s="41">
        <v>0</v>
      </c>
      <c r="I123" s="41">
        <v>0</v>
      </c>
      <c r="J123" s="41">
        <v>0</v>
      </c>
      <c r="K123" s="10"/>
      <c r="L123" s="10"/>
      <c r="M123" s="10"/>
      <c r="N123" s="10"/>
      <c r="O123" s="10"/>
      <c r="P123" s="10"/>
    </row>
    <row r="124" spans="1:16">
      <c r="A124" s="30">
        <v>633016</v>
      </c>
      <c r="B124" s="52" t="s">
        <v>33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10"/>
      <c r="L124" s="10"/>
      <c r="M124" s="10"/>
      <c r="N124" s="10"/>
      <c r="O124" s="10"/>
      <c r="P124" s="10"/>
    </row>
    <row r="125" spans="1:16">
      <c r="A125" s="30">
        <v>635006</v>
      </c>
      <c r="B125" s="52" t="s">
        <v>34</v>
      </c>
      <c r="C125" s="41">
        <v>63.58</v>
      </c>
      <c r="D125" s="41">
        <v>0</v>
      </c>
      <c r="E125" s="41">
        <v>0</v>
      </c>
      <c r="F125" s="41">
        <v>350</v>
      </c>
      <c r="G125" s="41">
        <v>350</v>
      </c>
      <c r="H125" s="41">
        <v>100</v>
      </c>
      <c r="I125" s="41">
        <v>500</v>
      </c>
      <c r="J125" s="41">
        <v>500</v>
      </c>
      <c r="K125" s="10"/>
      <c r="L125" s="10"/>
      <c r="M125" s="10"/>
      <c r="N125" s="10"/>
      <c r="O125" s="10"/>
      <c r="P125" s="10"/>
    </row>
    <row r="126" spans="1:16">
      <c r="A126" s="30">
        <v>634005</v>
      </c>
      <c r="B126" s="52" t="s">
        <v>63</v>
      </c>
      <c r="C126" s="41">
        <v>10.56</v>
      </c>
      <c r="D126" s="41">
        <v>200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2"/>
      <c r="L126" s="2"/>
      <c r="M126" s="2"/>
      <c r="N126" s="2"/>
      <c r="O126" s="2"/>
      <c r="P126" s="2"/>
    </row>
    <row r="127" spans="1:16">
      <c r="A127" s="118">
        <v>642</v>
      </c>
      <c r="B127" s="108" t="s">
        <v>171</v>
      </c>
      <c r="C127" s="38">
        <f t="shared" ref="C127:D127" si="72">SUM(C128:C136)</f>
        <v>7018.619999999999</v>
      </c>
      <c r="D127" s="38">
        <f t="shared" si="72"/>
        <v>8324.91</v>
      </c>
      <c r="E127" s="38">
        <f t="shared" ref="E127:J127" si="73">SUM(E128:E136)</f>
        <v>10490</v>
      </c>
      <c r="F127" s="38">
        <f t="shared" ref="F127" si="74">SUM(F128:F136)</f>
        <v>10140</v>
      </c>
      <c r="G127" s="38">
        <f t="shared" ref="G127" si="75">SUM(G128:G136)</f>
        <v>10140</v>
      </c>
      <c r="H127" s="38">
        <f t="shared" si="73"/>
        <v>11140</v>
      </c>
      <c r="I127" s="38">
        <f t="shared" ref="I127" si="76">SUM(I128:I136)</f>
        <v>12140</v>
      </c>
      <c r="J127" s="38">
        <f t="shared" si="73"/>
        <v>12140</v>
      </c>
      <c r="K127" s="10"/>
      <c r="L127" s="10"/>
      <c r="M127" s="10"/>
      <c r="N127" s="10"/>
      <c r="O127" s="10"/>
      <c r="P127" s="10"/>
    </row>
    <row r="128" spans="1:16">
      <c r="A128" s="32"/>
      <c r="B128" s="52" t="s">
        <v>26</v>
      </c>
      <c r="C128" s="41">
        <v>50</v>
      </c>
      <c r="D128" s="41"/>
      <c r="E128" s="41">
        <v>250</v>
      </c>
      <c r="F128" s="41">
        <v>100</v>
      </c>
      <c r="G128" s="41">
        <v>100</v>
      </c>
      <c r="H128" s="41">
        <v>100</v>
      </c>
      <c r="I128" s="41">
        <v>100</v>
      </c>
      <c r="J128" s="41">
        <v>100</v>
      </c>
      <c r="K128" s="10"/>
      <c r="L128" s="10"/>
      <c r="M128" s="10"/>
      <c r="N128" s="10"/>
      <c r="O128" s="10"/>
      <c r="P128" s="10"/>
    </row>
    <row r="129" spans="1:16">
      <c r="A129" s="32"/>
      <c r="B129" s="52" t="s">
        <v>111</v>
      </c>
      <c r="C129" s="41">
        <v>166.55</v>
      </c>
      <c r="D129" s="41"/>
      <c r="E129" s="41">
        <v>500</v>
      </c>
      <c r="F129" s="41">
        <v>500</v>
      </c>
      <c r="G129" s="41">
        <v>500</v>
      </c>
      <c r="H129" s="41">
        <v>500</v>
      </c>
      <c r="I129" s="41">
        <v>500</v>
      </c>
      <c r="J129" s="41">
        <v>500</v>
      </c>
      <c r="K129" s="10"/>
      <c r="L129" s="10"/>
      <c r="M129" s="10"/>
      <c r="N129" s="10"/>
      <c r="O129" s="10"/>
      <c r="P129" s="10"/>
    </row>
    <row r="130" spans="1:16">
      <c r="A130" s="32"/>
      <c r="B130" s="52" t="s">
        <v>110</v>
      </c>
      <c r="C130" s="41">
        <v>550</v>
      </c>
      <c r="D130" s="41">
        <v>900</v>
      </c>
      <c r="E130" s="41">
        <v>500</v>
      </c>
      <c r="F130" s="41">
        <v>500</v>
      </c>
      <c r="G130" s="41">
        <v>500</v>
      </c>
      <c r="H130" s="41">
        <v>500</v>
      </c>
      <c r="I130" s="41">
        <v>500</v>
      </c>
      <c r="J130" s="41">
        <v>500</v>
      </c>
      <c r="K130" s="10"/>
      <c r="L130" s="10"/>
      <c r="M130" s="10"/>
      <c r="N130" s="10"/>
      <c r="O130" s="10"/>
      <c r="P130" s="10"/>
    </row>
    <row r="131" spans="1:16">
      <c r="A131" s="32"/>
      <c r="B131" s="52" t="s">
        <v>119</v>
      </c>
      <c r="C131" s="41">
        <v>4767.32</v>
      </c>
      <c r="D131" s="41">
        <v>6200</v>
      </c>
      <c r="E131" s="41">
        <v>8000</v>
      </c>
      <c r="F131" s="41">
        <v>8000</v>
      </c>
      <c r="G131" s="41">
        <v>8000</v>
      </c>
      <c r="H131" s="41">
        <v>9000</v>
      </c>
      <c r="I131" s="41">
        <v>10000</v>
      </c>
      <c r="J131" s="41">
        <v>10000</v>
      </c>
      <c r="K131" s="10"/>
      <c r="L131" s="10"/>
      <c r="M131" s="10"/>
      <c r="N131" s="10"/>
      <c r="O131" s="10"/>
      <c r="P131" s="10"/>
    </row>
    <row r="132" spans="1:16">
      <c r="A132" s="32"/>
      <c r="B132" s="52" t="s">
        <v>172</v>
      </c>
      <c r="C132" s="41">
        <v>300</v>
      </c>
      <c r="D132" s="41">
        <v>320</v>
      </c>
      <c r="E132" s="41">
        <v>300</v>
      </c>
      <c r="F132" s="41">
        <v>300</v>
      </c>
      <c r="G132" s="41">
        <v>300</v>
      </c>
      <c r="H132" s="41">
        <v>300</v>
      </c>
      <c r="I132" s="41">
        <v>300</v>
      </c>
      <c r="J132" s="41">
        <v>300</v>
      </c>
      <c r="K132" s="10"/>
      <c r="L132" s="10"/>
      <c r="M132" s="10"/>
      <c r="N132" s="10"/>
      <c r="O132" s="10"/>
      <c r="P132" s="10"/>
    </row>
    <row r="133" spans="1:16">
      <c r="A133" s="32"/>
      <c r="B133" s="52" t="s">
        <v>173</v>
      </c>
      <c r="C133" s="41">
        <v>22.4</v>
      </c>
      <c r="D133" s="41">
        <v>40.4</v>
      </c>
      <c r="E133" s="41">
        <v>40</v>
      </c>
      <c r="F133" s="41">
        <v>40</v>
      </c>
      <c r="G133" s="41">
        <v>40</v>
      </c>
      <c r="H133" s="41">
        <v>40</v>
      </c>
      <c r="I133" s="41">
        <v>40</v>
      </c>
      <c r="J133" s="41">
        <v>40</v>
      </c>
      <c r="K133" s="10"/>
      <c r="L133" s="10"/>
      <c r="M133" s="10"/>
      <c r="N133" s="10"/>
      <c r="O133" s="10"/>
      <c r="P133" s="10"/>
    </row>
    <row r="134" spans="1:16">
      <c r="A134" s="32"/>
      <c r="B134" s="52" t="s">
        <v>174</v>
      </c>
      <c r="C134" s="41">
        <v>80</v>
      </c>
      <c r="D134" s="41">
        <v>100</v>
      </c>
      <c r="E134" s="41">
        <v>300</v>
      </c>
      <c r="F134" s="41">
        <v>100</v>
      </c>
      <c r="G134" s="41">
        <v>100</v>
      </c>
      <c r="H134" s="41">
        <v>100</v>
      </c>
      <c r="I134" s="41">
        <v>100</v>
      </c>
      <c r="J134" s="41">
        <v>100</v>
      </c>
      <c r="K134" s="10"/>
      <c r="L134" s="10"/>
      <c r="M134" s="10"/>
      <c r="N134" s="10"/>
      <c r="O134" s="10"/>
      <c r="P134" s="10"/>
    </row>
    <row r="135" spans="1:16" ht="24">
      <c r="A135" s="32"/>
      <c r="B135" s="96" t="s">
        <v>306</v>
      </c>
      <c r="C135" s="41">
        <v>174.19</v>
      </c>
      <c r="D135" s="41">
        <v>764.51</v>
      </c>
      <c r="E135" s="41">
        <v>600</v>
      </c>
      <c r="F135" s="41">
        <v>600</v>
      </c>
      <c r="G135" s="41">
        <v>600</v>
      </c>
      <c r="H135" s="41">
        <v>600</v>
      </c>
      <c r="I135" s="41">
        <v>600</v>
      </c>
      <c r="J135" s="41">
        <v>600</v>
      </c>
      <c r="K135" s="10"/>
      <c r="L135" s="10"/>
      <c r="M135" s="10"/>
      <c r="N135" s="10"/>
      <c r="O135" s="10"/>
      <c r="P135" s="10"/>
    </row>
    <row r="136" spans="1:16">
      <c r="A136" s="32"/>
      <c r="B136" s="52" t="s">
        <v>307</v>
      </c>
      <c r="C136" s="41">
        <v>908.16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2"/>
      <c r="L136" s="2"/>
      <c r="M136" s="2"/>
      <c r="N136" s="2"/>
      <c r="O136" s="2"/>
      <c r="P136" s="2"/>
    </row>
    <row r="137" spans="1:16">
      <c r="A137" s="116" t="s">
        <v>175</v>
      </c>
      <c r="B137" s="108" t="s">
        <v>176</v>
      </c>
      <c r="C137" s="38">
        <f t="shared" ref="C137:D137" si="77">SUM(C138:C152)</f>
        <v>30293.959999999995</v>
      </c>
      <c r="D137" s="38">
        <f t="shared" si="77"/>
        <v>27572.389999999992</v>
      </c>
      <c r="E137" s="38">
        <f t="shared" ref="E137:J137" si="78">SUM(E138:E152)</f>
        <v>30060</v>
      </c>
      <c r="F137" s="38">
        <f t="shared" ref="F137" si="79">SUM(F138:F152)</f>
        <v>17800</v>
      </c>
      <c r="G137" s="38">
        <f t="shared" ref="G137" si="80">SUM(G138:G152)</f>
        <v>17800</v>
      </c>
      <c r="H137" s="38">
        <f t="shared" si="78"/>
        <v>13850</v>
      </c>
      <c r="I137" s="38">
        <f t="shared" ref="I137" si="81">SUM(I138:I152)</f>
        <v>16490</v>
      </c>
      <c r="J137" s="38">
        <f t="shared" si="78"/>
        <v>16490</v>
      </c>
      <c r="K137" s="10"/>
      <c r="L137" s="10"/>
      <c r="M137" s="10"/>
      <c r="N137" s="10"/>
      <c r="O137" s="10"/>
      <c r="P137" s="10"/>
    </row>
    <row r="138" spans="1:16">
      <c r="A138" s="51" t="s">
        <v>296</v>
      </c>
      <c r="B138" s="52" t="s">
        <v>77</v>
      </c>
      <c r="C138" s="41">
        <v>2253.4299999999998</v>
      </c>
      <c r="D138" s="41">
        <v>2127.19</v>
      </c>
      <c r="E138" s="41">
        <v>300</v>
      </c>
      <c r="F138" s="41">
        <v>3000</v>
      </c>
      <c r="G138" s="41">
        <v>3000</v>
      </c>
      <c r="H138" s="41">
        <v>1000</v>
      </c>
      <c r="I138" s="41">
        <v>3000</v>
      </c>
      <c r="J138" s="41">
        <v>3000</v>
      </c>
      <c r="K138" s="10"/>
      <c r="L138" s="10"/>
      <c r="M138" s="10"/>
      <c r="N138" s="10"/>
      <c r="O138" s="10"/>
      <c r="P138" s="10"/>
    </row>
    <row r="139" spans="1:16" ht="36">
      <c r="A139" s="23" t="s">
        <v>0</v>
      </c>
      <c r="B139" s="81" t="s">
        <v>1</v>
      </c>
      <c r="C139" s="24" t="str">
        <f>C4</f>
        <v>Skutočnosť k 31.12.2017</v>
      </c>
      <c r="D139" s="24" t="str">
        <f t="shared" ref="D139" si="82">D4</f>
        <v>Skutočnosť k 31.12.2018</v>
      </c>
      <c r="E139" s="24" t="str">
        <f>E4</f>
        <v>Schválený rozpočet 2019</v>
      </c>
      <c r="F139" s="24" t="str">
        <f t="shared" ref="F139:H139" si="83">F4</f>
        <v>Upravený rozpočet  2019</v>
      </c>
      <c r="G139" s="24" t="str">
        <f t="shared" ref="G139" si="84">G4</f>
        <v>Očakávaná skutočnosť 2019</v>
      </c>
      <c r="H139" s="125" t="str">
        <f t="shared" si="83"/>
        <v>Rozpočet na rok 2020</v>
      </c>
      <c r="I139" s="24" t="str">
        <f t="shared" ref="I139:J139" si="85">I4</f>
        <v>Rozpočet na rok 2021</v>
      </c>
      <c r="J139" s="24" t="str">
        <f t="shared" si="85"/>
        <v>Rozpočet  na rok 2022</v>
      </c>
      <c r="K139" s="5"/>
      <c r="L139" s="5"/>
      <c r="M139" s="5"/>
      <c r="N139" s="5"/>
      <c r="O139" s="5"/>
      <c r="P139" s="5"/>
    </row>
    <row r="140" spans="1:16">
      <c r="A140" s="30">
        <v>621000</v>
      </c>
      <c r="B140" s="86" t="s">
        <v>177</v>
      </c>
      <c r="C140" s="41">
        <v>320.35000000000002</v>
      </c>
      <c r="D140" s="41">
        <v>232.07</v>
      </c>
      <c r="E140" s="41">
        <v>30</v>
      </c>
      <c r="F140" s="41">
        <v>300</v>
      </c>
      <c r="G140" s="41">
        <v>300</v>
      </c>
      <c r="H140" s="41">
        <v>100</v>
      </c>
      <c r="I140" s="41">
        <v>300</v>
      </c>
      <c r="J140" s="41">
        <v>300</v>
      </c>
      <c r="K140" s="10"/>
      <c r="L140" s="10"/>
      <c r="M140" s="10"/>
      <c r="N140" s="10"/>
      <c r="O140" s="10"/>
      <c r="P140" s="10"/>
    </row>
    <row r="141" spans="1:16">
      <c r="A141" s="30">
        <v>625001</v>
      </c>
      <c r="B141" s="52" t="s">
        <v>178</v>
      </c>
      <c r="C141" s="41">
        <v>470.65</v>
      </c>
      <c r="D141" s="41">
        <v>0</v>
      </c>
      <c r="E141" s="41">
        <v>90</v>
      </c>
      <c r="F141" s="41">
        <v>750</v>
      </c>
      <c r="G141" s="41">
        <v>750</v>
      </c>
      <c r="H141" s="41">
        <v>250</v>
      </c>
      <c r="I141" s="41">
        <v>750</v>
      </c>
      <c r="J141" s="41">
        <v>750</v>
      </c>
      <c r="K141" s="10"/>
      <c r="L141" s="10"/>
      <c r="M141" s="10"/>
      <c r="N141" s="10"/>
      <c r="O141" s="10"/>
      <c r="P141" s="10"/>
    </row>
    <row r="142" spans="1:16">
      <c r="A142" s="30">
        <v>633006</v>
      </c>
      <c r="B142" s="52" t="s">
        <v>179</v>
      </c>
      <c r="C142" s="41">
        <v>128.44999999999999</v>
      </c>
      <c r="D142" s="41">
        <v>1214.57</v>
      </c>
      <c r="E142" s="41">
        <v>200</v>
      </c>
      <c r="F142" s="41">
        <v>200</v>
      </c>
      <c r="G142" s="41">
        <v>200</v>
      </c>
      <c r="H142" s="41">
        <v>0</v>
      </c>
      <c r="I142" s="41">
        <v>0</v>
      </c>
      <c r="J142" s="41">
        <v>0</v>
      </c>
      <c r="K142" s="10"/>
      <c r="L142" s="10"/>
      <c r="M142" s="10"/>
      <c r="N142" s="10"/>
      <c r="O142" s="10"/>
      <c r="P142" s="10"/>
    </row>
    <row r="143" spans="1:16">
      <c r="A143" s="97">
        <v>637014</v>
      </c>
      <c r="B143" s="96" t="s">
        <v>180</v>
      </c>
      <c r="C143" s="41">
        <v>1859.8</v>
      </c>
      <c r="D143" s="41">
        <v>1065.24</v>
      </c>
      <c r="E143" s="41">
        <v>200</v>
      </c>
      <c r="F143" s="41">
        <v>1100</v>
      </c>
      <c r="G143" s="41">
        <v>1100</v>
      </c>
      <c r="H143" s="41">
        <v>500</v>
      </c>
      <c r="I143" s="41">
        <v>500</v>
      </c>
      <c r="J143" s="41">
        <v>500</v>
      </c>
      <c r="K143" s="10"/>
      <c r="L143" s="10"/>
      <c r="M143" s="10"/>
      <c r="N143" s="10"/>
      <c r="O143" s="10"/>
      <c r="P143" s="10"/>
    </row>
    <row r="144" spans="1:16">
      <c r="A144" s="51" t="s">
        <v>297</v>
      </c>
      <c r="B144" s="52" t="s">
        <v>183</v>
      </c>
      <c r="C144" s="41">
        <v>13232.12</v>
      </c>
      <c r="D144" s="41">
        <v>10733.52</v>
      </c>
      <c r="E144" s="41">
        <v>18500</v>
      </c>
      <c r="F144" s="41">
        <v>7395</v>
      </c>
      <c r="G144" s="41">
        <v>7395</v>
      </c>
      <c r="H144" s="41">
        <v>7400</v>
      </c>
      <c r="I144" s="41">
        <v>7395</v>
      </c>
      <c r="J144" s="41">
        <v>7395</v>
      </c>
      <c r="K144" s="10"/>
      <c r="L144" s="10"/>
      <c r="M144" s="10"/>
      <c r="N144" s="10"/>
      <c r="O144" s="10"/>
      <c r="P144" s="10"/>
    </row>
    <row r="145" spans="1:16">
      <c r="A145" s="30">
        <v>621000</v>
      </c>
      <c r="B145" s="52" t="s">
        <v>177</v>
      </c>
      <c r="C145" s="41">
        <v>1481.3</v>
      </c>
      <c r="D145" s="41">
        <v>0</v>
      </c>
      <c r="E145" s="41">
        <v>1850</v>
      </c>
      <c r="F145" s="41">
        <v>740</v>
      </c>
      <c r="G145" s="41">
        <v>740</v>
      </c>
      <c r="H145" s="41">
        <v>740</v>
      </c>
      <c r="I145" s="41">
        <v>740</v>
      </c>
      <c r="J145" s="41">
        <v>740</v>
      </c>
      <c r="K145" s="10"/>
      <c r="L145" s="10"/>
      <c r="M145" s="10"/>
      <c r="N145" s="10"/>
      <c r="O145" s="10"/>
      <c r="P145" s="10"/>
    </row>
    <row r="146" spans="1:16">
      <c r="A146" s="30">
        <v>625001</v>
      </c>
      <c r="B146" s="52" t="s">
        <v>184</v>
      </c>
      <c r="C146" s="41">
        <v>2276.96</v>
      </c>
      <c r="D146" s="41">
        <v>4176.1499999999996</v>
      </c>
      <c r="E146" s="41">
        <v>3760</v>
      </c>
      <c r="F146" s="41">
        <v>1844</v>
      </c>
      <c r="G146" s="41">
        <v>1844</v>
      </c>
      <c r="H146" s="41">
        <v>1850</v>
      </c>
      <c r="I146" s="41">
        <v>1844</v>
      </c>
      <c r="J146" s="41">
        <v>1844</v>
      </c>
      <c r="K146" s="10"/>
      <c r="L146" s="10"/>
      <c r="M146" s="10"/>
      <c r="N146" s="10"/>
      <c r="O146" s="10"/>
      <c r="P146" s="10"/>
    </row>
    <row r="147" spans="1:16">
      <c r="A147" s="30">
        <v>633006</v>
      </c>
      <c r="B147" s="52" t="s">
        <v>185</v>
      </c>
      <c r="C147" s="41">
        <v>3227.29</v>
      </c>
      <c r="D147" s="41">
        <v>1424.32</v>
      </c>
      <c r="E147" s="41">
        <v>200</v>
      </c>
      <c r="F147" s="41">
        <v>500</v>
      </c>
      <c r="G147" s="41">
        <v>500</v>
      </c>
      <c r="H147" s="41">
        <v>180</v>
      </c>
      <c r="I147" s="41">
        <v>0</v>
      </c>
      <c r="J147" s="41">
        <v>0</v>
      </c>
      <c r="K147" s="10"/>
      <c r="L147" s="10"/>
      <c r="M147" s="10"/>
      <c r="N147" s="10"/>
      <c r="O147" s="10"/>
      <c r="P147" s="10"/>
    </row>
    <row r="148" spans="1:16">
      <c r="A148" s="30">
        <v>634003</v>
      </c>
      <c r="B148" s="52" t="s">
        <v>36</v>
      </c>
      <c r="C148" s="41">
        <v>6.64</v>
      </c>
      <c r="D148" s="41">
        <v>92.96</v>
      </c>
      <c r="E148" s="41">
        <v>10</v>
      </c>
      <c r="F148" s="41">
        <v>10</v>
      </c>
      <c r="G148" s="41">
        <v>10</v>
      </c>
      <c r="H148" s="41">
        <v>0</v>
      </c>
      <c r="I148" s="41">
        <v>0</v>
      </c>
      <c r="J148" s="41">
        <v>0</v>
      </c>
      <c r="K148" s="10"/>
      <c r="L148" s="10"/>
      <c r="M148" s="10"/>
      <c r="N148" s="10"/>
      <c r="O148" s="10"/>
      <c r="P148" s="10"/>
    </row>
    <row r="149" spans="1:16">
      <c r="A149" s="30" t="s">
        <v>298</v>
      </c>
      <c r="B149" s="52" t="s">
        <v>186</v>
      </c>
      <c r="C149" s="41">
        <v>2940.19</v>
      </c>
      <c r="D149" s="41">
        <v>4580.17</v>
      </c>
      <c r="E149" s="41">
        <v>3275</v>
      </c>
      <c r="F149" s="41">
        <v>1305</v>
      </c>
      <c r="G149" s="41">
        <v>1305</v>
      </c>
      <c r="H149" s="41">
        <v>1310</v>
      </c>
      <c r="I149" s="41">
        <v>1305</v>
      </c>
      <c r="J149" s="41">
        <v>1305</v>
      </c>
      <c r="K149" s="10"/>
      <c r="L149" s="10"/>
      <c r="M149" s="10"/>
      <c r="N149" s="10"/>
      <c r="O149" s="10"/>
      <c r="P149" s="10"/>
    </row>
    <row r="150" spans="1:16">
      <c r="A150" s="30">
        <v>621000</v>
      </c>
      <c r="B150" s="52" t="s">
        <v>177</v>
      </c>
      <c r="C150" s="41">
        <v>225.6</v>
      </c>
      <c r="D150" s="41">
        <v>458.01</v>
      </c>
      <c r="E150" s="41">
        <v>325</v>
      </c>
      <c r="F150" s="41">
        <v>135</v>
      </c>
      <c r="G150" s="41">
        <v>135</v>
      </c>
      <c r="H150" s="41">
        <v>140</v>
      </c>
      <c r="I150" s="41">
        <v>135</v>
      </c>
      <c r="J150" s="41">
        <v>135</v>
      </c>
      <c r="K150" s="10"/>
      <c r="L150" s="10"/>
      <c r="M150" s="10"/>
      <c r="N150" s="10"/>
      <c r="O150" s="10"/>
      <c r="P150" s="10"/>
    </row>
    <row r="151" spans="1:16">
      <c r="A151" s="30">
        <v>625000</v>
      </c>
      <c r="B151" s="52" t="s">
        <v>184</v>
      </c>
      <c r="C151" s="41">
        <v>1266.46</v>
      </c>
      <c r="D151" s="41">
        <v>937.98</v>
      </c>
      <c r="E151" s="41">
        <v>1120</v>
      </c>
      <c r="F151" s="41">
        <v>321</v>
      </c>
      <c r="G151" s="41">
        <v>321</v>
      </c>
      <c r="H151" s="41">
        <v>320</v>
      </c>
      <c r="I151" s="41">
        <v>321</v>
      </c>
      <c r="J151" s="41">
        <v>321</v>
      </c>
      <c r="K151" s="10"/>
      <c r="L151" s="10"/>
      <c r="M151" s="10"/>
      <c r="N151" s="10"/>
      <c r="O151" s="10"/>
      <c r="P151" s="10"/>
    </row>
    <row r="152" spans="1:16">
      <c r="A152" s="30">
        <v>633006</v>
      </c>
      <c r="B152" s="52" t="s">
        <v>35</v>
      </c>
      <c r="C152" s="41">
        <v>604.72</v>
      </c>
      <c r="D152" s="41">
        <v>530.21</v>
      </c>
      <c r="E152" s="41">
        <v>200</v>
      </c>
      <c r="F152" s="41">
        <v>200</v>
      </c>
      <c r="G152" s="41">
        <v>200</v>
      </c>
      <c r="H152" s="41">
        <v>60</v>
      </c>
      <c r="I152" s="41">
        <v>200</v>
      </c>
      <c r="J152" s="41">
        <v>200</v>
      </c>
      <c r="K152" s="2"/>
      <c r="L152" s="2"/>
      <c r="M152" s="2"/>
      <c r="N152" s="2"/>
      <c r="O152" s="2"/>
      <c r="P152" s="2"/>
    </row>
    <row r="153" spans="1:16">
      <c r="A153" s="116" t="s">
        <v>181</v>
      </c>
      <c r="B153" s="108" t="s">
        <v>182</v>
      </c>
      <c r="C153" s="38">
        <f t="shared" ref="C153:D153" si="86">SUM(C154:C156)</f>
        <v>120.05</v>
      </c>
      <c r="D153" s="38">
        <f t="shared" si="86"/>
        <v>300.35000000000002</v>
      </c>
      <c r="E153" s="38">
        <f t="shared" ref="E153:J153" si="87">SUM(E154:E156)</f>
        <v>920</v>
      </c>
      <c r="F153" s="38">
        <f t="shared" ref="F153" si="88">SUM(F154:F156)</f>
        <v>920</v>
      </c>
      <c r="G153" s="38">
        <f t="shared" ref="G153" si="89">SUM(G154:G156)</f>
        <v>920</v>
      </c>
      <c r="H153" s="38">
        <f t="shared" si="87"/>
        <v>550</v>
      </c>
      <c r="I153" s="38">
        <f t="shared" ref="I153" si="90">SUM(I154:I156)</f>
        <v>850</v>
      </c>
      <c r="J153" s="38">
        <f t="shared" si="87"/>
        <v>850</v>
      </c>
      <c r="K153" s="10"/>
      <c r="L153" s="10"/>
      <c r="M153" s="10"/>
      <c r="N153" s="10"/>
      <c r="O153" s="10"/>
      <c r="P153" s="10"/>
    </row>
    <row r="154" spans="1:16">
      <c r="A154" s="42">
        <v>633006</v>
      </c>
      <c r="B154" s="52" t="s">
        <v>103</v>
      </c>
      <c r="C154" s="41">
        <v>40.049999999999997</v>
      </c>
      <c r="D154" s="41">
        <v>53.1</v>
      </c>
      <c r="E154" s="41">
        <v>40</v>
      </c>
      <c r="F154" s="41">
        <v>40</v>
      </c>
      <c r="G154" s="41">
        <v>40</v>
      </c>
      <c r="H154" s="41">
        <v>50</v>
      </c>
      <c r="I154" s="41">
        <v>100</v>
      </c>
      <c r="J154" s="41">
        <v>100</v>
      </c>
      <c r="K154" s="10"/>
      <c r="L154" s="10"/>
      <c r="M154" s="10"/>
      <c r="N154" s="10"/>
      <c r="O154" s="10"/>
      <c r="P154" s="10"/>
    </row>
    <row r="155" spans="1:16">
      <c r="A155" s="42">
        <v>635006</v>
      </c>
      <c r="B155" s="52" t="s">
        <v>37</v>
      </c>
      <c r="C155" s="41">
        <v>80</v>
      </c>
      <c r="D155" s="41">
        <v>0</v>
      </c>
      <c r="E155" s="41">
        <v>650</v>
      </c>
      <c r="F155" s="41">
        <v>650</v>
      </c>
      <c r="G155" s="41">
        <v>650</v>
      </c>
      <c r="H155" s="41">
        <v>250</v>
      </c>
      <c r="I155" s="41">
        <v>500</v>
      </c>
      <c r="J155" s="41">
        <v>500</v>
      </c>
      <c r="K155" s="10"/>
      <c r="L155" s="10"/>
      <c r="M155" s="10"/>
      <c r="N155" s="10"/>
      <c r="O155" s="10"/>
      <c r="P155" s="10"/>
    </row>
    <row r="156" spans="1:16">
      <c r="A156" s="42">
        <v>635006</v>
      </c>
      <c r="B156" s="52" t="s">
        <v>78</v>
      </c>
      <c r="C156" s="41">
        <v>0</v>
      </c>
      <c r="D156" s="41">
        <v>247.25</v>
      </c>
      <c r="E156" s="41">
        <v>230</v>
      </c>
      <c r="F156" s="41">
        <v>230</v>
      </c>
      <c r="G156" s="41">
        <v>230</v>
      </c>
      <c r="H156" s="41">
        <v>250</v>
      </c>
      <c r="I156" s="41">
        <v>250</v>
      </c>
      <c r="J156" s="41">
        <v>250</v>
      </c>
      <c r="K156" s="2"/>
      <c r="L156" s="2"/>
      <c r="M156" s="2"/>
      <c r="N156" s="2"/>
      <c r="O156" s="2"/>
      <c r="P156" s="2"/>
    </row>
    <row r="157" spans="1:16">
      <c r="A157" s="54" t="s">
        <v>187</v>
      </c>
      <c r="B157" s="108" t="s">
        <v>188</v>
      </c>
      <c r="C157" s="38">
        <f t="shared" ref="C157:D157" si="91">SUM(C158:C163)</f>
        <v>32525.759999999998</v>
      </c>
      <c r="D157" s="38">
        <f t="shared" si="91"/>
        <v>8907.6</v>
      </c>
      <c r="E157" s="38">
        <f t="shared" ref="E157:J157" si="92">SUM(E158:E163)</f>
        <v>9576</v>
      </c>
      <c r="F157" s="38">
        <f t="shared" ref="F157" si="93">SUM(F158:F163)</f>
        <v>9920</v>
      </c>
      <c r="G157" s="38">
        <f t="shared" ref="G157" si="94">SUM(G158:G163)</f>
        <v>9920</v>
      </c>
      <c r="H157" s="38">
        <f t="shared" si="92"/>
        <v>13620</v>
      </c>
      <c r="I157" s="38">
        <f t="shared" ref="I157" si="95">SUM(I158:I163)</f>
        <v>13920</v>
      </c>
      <c r="J157" s="38">
        <f t="shared" si="92"/>
        <v>13920</v>
      </c>
      <c r="K157" s="10"/>
      <c r="L157" s="10"/>
      <c r="M157" s="10"/>
      <c r="N157" s="10"/>
      <c r="O157" s="10"/>
      <c r="P157" s="10"/>
    </row>
    <row r="158" spans="1:16">
      <c r="A158" s="30">
        <v>637004</v>
      </c>
      <c r="B158" s="52" t="s">
        <v>38</v>
      </c>
      <c r="C158" s="41">
        <v>2868.43</v>
      </c>
      <c r="D158" s="41">
        <v>6579.36</v>
      </c>
      <c r="E158" s="41">
        <v>3600</v>
      </c>
      <c r="F158" s="41">
        <v>3600</v>
      </c>
      <c r="G158" s="41">
        <v>3600</v>
      </c>
      <c r="H158" s="41">
        <v>6000</v>
      </c>
      <c r="I158" s="41">
        <v>7000</v>
      </c>
      <c r="J158" s="41">
        <v>7000</v>
      </c>
      <c r="K158" s="10"/>
      <c r="L158" s="10"/>
      <c r="M158" s="10"/>
      <c r="N158" s="10"/>
      <c r="O158" s="10"/>
      <c r="P158" s="10"/>
    </row>
    <row r="159" spans="1:16">
      <c r="A159" s="30">
        <v>637004</v>
      </c>
      <c r="B159" s="52" t="s">
        <v>39</v>
      </c>
      <c r="C159" s="41">
        <v>3179.69</v>
      </c>
      <c r="D159" s="41">
        <v>1932.24</v>
      </c>
      <c r="E159" s="41">
        <v>3900</v>
      </c>
      <c r="F159" s="41">
        <v>3900</v>
      </c>
      <c r="G159" s="41">
        <v>3900</v>
      </c>
      <c r="H159" s="41">
        <v>4200</v>
      </c>
      <c r="I159" s="41">
        <v>4500</v>
      </c>
      <c r="J159" s="41">
        <v>4500</v>
      </c>
      <c r="K159" s="10"/>
      <c r="L159" s="10"/>
      <c r="M159" s="10"/>
      <c r="N159" s="10"/>
      <c r="O159" s="10"/>
      <c r="P159" s="10"/>
    </row>
    <row r="160" spans="1:16">
      <c r="A160" s="30">
        <v>637027</v>
      </c>
      <c r="B160" s="52" t="s">
        <v>40</v>
      </c>
      <c r="C160" s="41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10"/>
      <c r="L160" s="10"/>
      <c r="M160" s="10"/>
      <c r="N160" s="10"/>
      <c r="O160" s="10"/>
      <c r="P160" s="10"/>
    </row>
    <row r="161" spans="1:16">
      <c r="A161" s="30">
        <v>642001</v>
      </c>
      <c r="B161" s="52" t="s">
        <v>118</v>
      </c>
      <c r="C161" s="41">
        <v>1260</v>
      </c>
      <c r="D161" s="41"/>
      <c r="E161" s="41">
        <v>1680</v>
      </c>
      <c r="F161" s="41">
        <v>2000</v>
      </c>
      <c r="G161" s="41">
        <v>2000</v>
      </c>
      <c r="H161" s="41">
        <v>3000</v>
      </c>
      <c r="I161" s="41">
        <v>2000</v>
      </c>
      <c r="J161" s="41">
        <v>2000</v>
      </c>
      <c r="K161" s="10"/>
      <c r="L161" s="10"/>
      <c r="M161" s="10"/>
      <c r="N161" s="10"/>
      <c r="O161" s="10"/>
      <c r="P161" s="10"/>
    </row>
    <row r="162" spans="1:16">
      <c r="A162" s="30">
        <v>633004</v>
      </c>
      <c r="B162" s="52" t="s">
        <v>189</v>
      </c>
      <c r="C162" s="41">
        <v>396</v>
      </c>
      <c r="D162" s="41">
        <v>396</v>
      </c>
      <c r="E162" s="41">
        <v>396</v>
      </c>
      <c r="F162" s="41">
        <v>420</v>
      </c>
      <c r="G162" s="41">
        <v>420</v>
      </c>
      <c r="H162" s="41">
        <v>420</v>
      </c>
      <c r="I162" s="41">
        <v>420</v>
      </c>
      <c r="J162" s="41">
        <v>420</v>
      </c>
      <c r="K162" s="10"/>
      <c r="L162" s="10"/>
      <c r="M162" s="10"/>
      <c r="N162" s="10"/>
      <c r="O162" s="10"/>
      <c r="P162" s="10"/>
    </row>
    <row r="163" spans="1:16">
      <c r="A163" s="30">
        <v>635006</v>
      </c>
      <c r="B163" s="52" t="s">
        <v>308</v>
      </c>
      <c r="C163" s="41">
        <v>24821.64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2"/>
      <c r="L163" s="2"/>
      <c r="M163" s="2"/>
      <c r="N163" s="2"/>
      <c r="O163" s="2"/>
      <c r="P163" s="2"/>
    </row>
    <row r="164" spans="1:16">
      <c r="A164" s="53" t="s">
        <v>190</v>
      </c>
      <c r="B164" s="108" t="s">
        <v>191</v>
      </c>
      <c r="C164" s="38">
        <f t="shared" ref="C164:J164" si="96">C165</f>
        <v>480</v>
      </c>
      <c r="D164" s="38">
        <f t="shared" si="96"/>
        <v>0</v>
      </c>
      <c r="E164" s="38">
        <f t="shared" si="96"/>
        <v>500</v>
      </c>
      <c r="F164" s="38">
        <f t="shared" si="96"/>
        <v>100</v>
      </c>
      <c r="G164" s="38">
        <f t="shared" si="96"/>
        <v>100</v>
      </c>
      <c r="H164" s="38">
        <f t="shared" si="96"/>
        <v>100</v>
      </c>
      <c r="I164" s="38">
        <f t="shared" si="96"/>
        <v>100</v>
      </c>
      <c r="J164" s="38">
        <f t="shared" si="96"/>
        <v>100</v>
      </c>
      <c r="K164" s="10"/>
      <c r="L164" s="10"/>
      <c r="M164" s="10"/>
      <c r="N164" s="10"/>
      <c r="O164" s="10"/>
      <c r="P164" s="10"/>
    </row>
    <row r="165" spans="1:16">
      <c r="A165" s="51" t="s">
        <v>91</v>
      </c>
      <c r="B165" s="52" t="s">
        <v>90</v>
      </c>
      <c r="C165" s="41">
        <v>480</v>
      </c>
      <c r="D165" s="41">
        <v>0</v>
      </c>
      <c r="E165" s="41">
        <v>500</v>
      </c>
      <c r="F165" s="41">
        <v>100</v>
      </c>
      <c r="G165" s="41">
        <v>100</v>
      </c>
      <c r="H165" s="41">
        <v>100</v>
      </c>
      <c r="I165" s="41">
        <v>100</v>
      </c>
      <c r="J165" s="41">
        <v>100</v>
      </c>
      <c r="K165" s="2"/>
      <c r="L165" s="2"/>
      <c r="M165" s="2"/>
      <c r="N165" s="2"/>
      <c r="O165" s="2"/>
      <c r="P165" s="2"/>
    </row>
    <row r="166" spans="1:16">
      <c r="A166" s="117" t="s">
        <v>192</v>
      </c>
      <c r="B166" s="108" t="s">
        <v>82</v>
      </c>
      <c r="C166" s="38">
        <f>C167</f>
        <v>0</v>
      </c>
      <c r="D166" s="38">
        <f t="shared" ref="D166:J166" si="97">D167</f>
        <v>0</v>
      </c>
      <c r="E166" s="38">
        <f>E167</f>
        <v>100</v>
      </c>
      <c r="F166" s="38">
        <f t="shared" si="97"/>
        <v>0</v>
      </c>
      <c r="G166" s="38">
        <f t="shared" si="97"/>
        <v>0</v>
      </c>
      <c r="H166" s="38">
        <f t="shared" si="97"/>
        <v>1500</v>
      </c>
      <c r="I166" s="38">
        <f t="shared" si="97"/>
        <v>0</v>
      </c>
      <c r="J166" s="38">
        <f t="shared" si="97"/>
        <v>0</v>
      </c>
      <c r="K166" s="10"/>
      <c r="L166" s="10"/>
      <c r="M166" s="10"/>
      <c r="N166" s="10"/>
      <c r="O166" s="10"/>
      <c r="P166" s="10"/>
    </row>
    <row r="167" spans="1:16">
      <c r="A167" s="51" t="s">
        <v>92</v>
      </c>
      <c r="B167" s="52" t="s">
        <v>82</v>
      </c>
      <c r="C167" s="41">
        <v>0</v>
      </c>
      <c r="D167" s="41">
        <v>0</v>
      </c>
      <c r="E167" s="41">
        <v>100</v>
      </c>
      <c r="F167" s="41">
        <v>0</v>
      </c>
      <c r="G167" s="41">
        <v>0</v>
      </c>
      <c r="H167" s="41">
        <v>1500</v>
      </c>
      <c r="I167" s="41">
        <v>0</v>
      </c>
      <c r="J167" s="41">
        <v>0</v>
      </c>
      <c r="K167" s="2"/>
      <c r="L167" s="2"/>
      <c r="M167" s="2"/>
      <c r="N167" s="2"/>
      <c r="O167" s="2"/>
      <c r="P167" s="2"/>
    </row>
    <row r="168" spans="1:16">
      <c r="A168" s="54" t="s">
        <v>193</v>
      </c>
      <c r="B168" s="108" t="s">
        <v>194</v>
      </c>
      <c r="C168" s="38">
        <f t="shared" ref="C168:D168" si="98">SUM(C169:C180)</f>
        <v>2515.9799999999996</v>
      </c>
      <c r="D168" s="38">
        <f t="shared" si="98"/>
        <v>7100.49</v>
      </c>
      <c r="E168" s="38">
        <f t="shared" ref="E168:J168" si="99">SUM(E169:E180)</f>
        <v>2640</v>
      </c>
      <c r="F168" s="38">
        <f t="shared" ref="F168" si="100">SUM(F169:F180)</f>
        <v>12870</v>
      </c>
      <c r="G168" s="38">
        <f t="shared" ref="G168" si="101">SUM(G169:G180)</f>
        <v>12870</v>
      </c>
      <c r="H168" s="38">
        <f t="shared" si="99"/>
        <v>3200</v>
      </c>
      <c r="I168" s="38">
        <f t="shared" ref="I168" si="102">SUM(I169:I180)</f>
        <v>3400</v>
      </c>
      <c r="J168" s="38">
        <f t="shared" si="99"/>
        <v>3400</v>
      </c>
      <c r="K168" s="10"/>
      <c r="L168" s="10"/>
      <c r="M168" s="10"/>
      <c r="N168" s="10"/>
      <c r="O168" s="10"/>
      <c r="P168" s="10"/>
    </row>
    <row r="169" spans="1:16">
      <c r="A169" s="51" t="s">
        <v>93</v>
      </c>
      <c r="B169" s="52" t="s">
        <v>195</v>
      </c>
      <c r="C169" s="41">
        <v>24.95</v>
      </c>
      <c r="D169" s="41">
        <v>68.41</v>
      </c>
      <c r="E169" s="41">
        <v>50</v>
      </c>
      <c r="F169" s="41">
        <v>50</v>
      </c>
      <c r="G169" s="41">
        <v>50</v>
      </c>
      <c r="H169" s="41">
        <v>0</v>
      </c>
      <c r="I169" s="41">
        <v>0</v>
      </c>
      <c r="J169" s="41">
        <v>0</v>
      </c>
      <c r="K169" s="10"/>
      <c r="L169" s="10"/>
      <c r="M169" s="10"/>
      <c r="N169" s="10"/>
      <c r="O169" s="10"/>
      <c r="P169" s="10"/>
    </row>
    <row r="170" spans="1:16">
      <c r="A170" s="30">
        <v>625000</v>
      </c>
      <c r="B170" s="52" t="s">
        <v>196</v>
      </c>
      <c r="C170" s="41">
        <v>279.52999999999997</v>
      </c>
      <c r="D170" s="41">
        <v>723.73</v>
      </c>
      <c r="E170" s="41">
        <v>140</v>
      </c>
      <c r="F170" s="41">
        <v>140</v>
      </c>
      <c r="G170" s="41">
        <v>140</v>
      </c>
      <c r="H170" s="41">
        <v>100</v>
      </c>
      <c r="I170" s="41">
        <v>100</v>
      </c>
      <c r="J170" s="41">
        <v>100</v>
      </c>
      <c r="K170" s="10"/>
      <c r="L170" s="10"/>
      <c r="M170" s="10"/>
      <c r="N170" s="10"/>
      <c r="O170" s="10"/>
      <c r="P170" s="10"/>
    </row>
    <row r="171" spans="1:16">
      <c r="A171" s="30">
        <v>633003</v>
      </c>
      <c r="B171" s="52" t="s">
        <v>264</v>
      </c>
      <c r="C171" s="41">
        <v>0</v>
      </c>
      <c r="D171" s="41">
        <v>0</v>
      </c>
      <c r="E171" s="41">
        <v>0</v>
      </c>
      <c r="F171" s="41">
        <v>1520</v>
      </c>
      <c r="G171" s="41">
        <v>1520</v>
      </c>
      <c r="H171" s="41">
        <v>0</v>
      </c>
      <c r="I171" s="41">
        <v>0</v>
      </c>
      <c r="J171" s="41">
        <v>0</v>
      </c>
      <c r="K171" s="10"/>
      <c r="L171" s="10"/>
      <c r="M171" s="10"/>
      <c r="N171" s="10"/>
      <c r="O171" s="10"/>
      <c r="P171" s="10"/>
    </row>
    <row r="172" spans="1:16">
      <c r="A172" s="30">
        <v>633006</v>
      </c>
      <c r="B172" s="52" t="s">
        <v>316</v>
      </c>
      <c r="C172" s="41">
        <v>0</v>
      </c>
      <c r="D172" s="41">
        <v>0</v>
      </c>
      <c r="E172" s="41">
        <v>0</v>
      </c>
      <c r="F172" s="41">
        <v>530</v>
      </c>
      <c r="G172" s="41">
        <v>530</v>
      </c>
      <c r="H172" s="41">
        <v>0</v>
      </c>
      <c r="I172" s="41">
        <v>0</v>
      </c>
      <c r="J172" s="41">
        <v>0</v>
      </c>
      <c r="K172" s="10"/>
      <c r="L172" s="10"/>
      <c r="M172" s="10"/>
      <c r="N172" s="10"/>
      <c r="O172" s="10"/>
      <c r="P172" s="10"/>
    </row>
    <row r="173" spans="1:16">
      <c r="A173" s="30">
        <v>633006</v>
      </c>
      <c r="B173" s="52" t="s">
        <v>263</v>
      </c>
      <c r="C173" s="41">
        <v>0</v>
      </c>
      <c r="D173" s="41">
        <v>0</v>
      </c>
      <c r="E173" s="41">
        <v>0</v>
      </c>
      <c r="F173" s="41">
        <v>3480</v>
      </c>
      <c r="G173" s="41">
        <v>3480</v>
      </c>
      <c r="H173" s="41">
        <v>0</v>
      </c>
      <c r="I173" s="41">
        <v>0</v>
      </c>
      <c r="J173" s="41">
        <v>0</v>
      </c>
      <c r="K173" s="10"/>
      <c r="L173" s="10"/>
      <c r="M173" s="10"/>
      <c r="N173" s="10"/>
      <c r="O173" s="10"/>
      <c r="P173" s="10"/>
    </row>
    <row r="174" spans="1:16">
      <c r="A174" s="30">
        <v>633006</v>
      </c>
      <c r="B174" s="52" t="s">
        <v>262</v>
      </c>
      <c r="C174" s="31">
        <v>0</v>
      </c>
      <c r="D174" s="31">
        <v>0</v>
      </c>
      <c r="E174" s="31">
        <v>0</v>
      </c>
      <c r="F174" s="31">
        <v>2700</v>
      </c>
      <c r="G174" s="31">
        <v>2700</v>
      </c>
      <c r="H174" s="31">
        <v>0</v>
      </c>
      <c r="I174" s="31">
        <v>0</v>
      </c>
      <c r="J174" s="31">
        <v>0</v>
      </c>
      <c r="K174" s="10"/>
      <c r="L174" s="10"/>
      <c r="M174" s="10"/>
      <c r="N174" s="10"/>
      <c r="O174" s="10"/>
      <c r="P174" s="10"/>
    </row>
    <row r="175" spans="1:16">
      <c r="A175" s="30">
        <v>633006</v>
      </c>
      <c r="B175" s="52" t="s">
        <v>265</v>
      </c>
      <c r="C175" s="31">
        <v>0</v>
      </c>
      <c r="D175" s="31">
        <v>0</v>
      </c>
      <c r="E175" s="31">
        <v>0</v>
      </c>
      <c r="F175" s="31">
        <v>550</v>
      </c>
      <c r="G175" s="31">
        <v>550</v>
      </c>
      <c r="H175" s="31">
        <v>0</v>
      </c>
      <c r="I175" s="31">
        <v>0</v>
      </c>
      <c r="J175" s="31">
        <v>0</v>
      </c>
      <c r="K175" s="10"/>
      <c r="L175" s="10"/>
      <c r="M175" s="10"/>
      <c r="N175" s="10"/>
      <c r="O175" s="10"/>
      <c r="P175" s="10"/>
    </row>
    <row r="176" spans="1:16">
      <c r="A176" s="30">
        <v>633006</v>
      </c>
      <c r="B176" s="52" t="s">
        <v>41</v>
      </c>
      <c r="C176" s="31">
        <v>401.64</v>
      </c>
      <c r="D176" s="31">
        <v>861.18</v>
      </c>
      <c r="E176" s="31">
        <v>500</v>
      </c>
      <c r="F176" s="31">
        <v>500</v>
      </c>
      <c r="G176" s="31">
        <v>500</v>
      </c>
      <c r="H176" s="31">
        <v>300</v>
      </c>
      <c r="I176" s="31">
        <v>300</v>
      </c>
      <c r="J176" s="31">
        <v>300</v>
      </c>
      <c r="K176" s="10"/>
      <c r="L176" s="10"/>
      <c r="M176" s="10"/>
      <c r="N176" s="10"/>
      <c r="O176" s="10"/>
      <c r="P176" s="10"/>
    </row>
    <row r="177" spans="1:16">
      <c r="A177" s="30" t="s">
        <v>114</v>
      </c>
      <c r="B177" s="52" t="s">
        <v>42</v>
      </c>
      <c r="C177" s="34">
        <v>585.78</v>
      </c>
      <c r="D177" s="34">
        <v>1015.76</v>
      </c>
      <c r="E177" s="34">
        <v>800</v>
      </c>
      <c r="F177" s="34">
        <v>800</v>
      </c>
      <c r="G177" s="34">
        <v>800</v>
      </c>
      <c r="H177" s="34">
        <v>800</v>
      </c>
      <c r="I177" s="34">
        <v>800</v>
      </c>
      <c r="J177" s="34">
        <v>800</v>
      </c>
      <c r="K177" s="10"/>
      <c r="L177" s="10"/>
      <c r="M177" s="10"/>
      <c r="N177" s="10"/>
      <c r="O177" s="10"/>
      <c r="P177" s="10"/>
    </row>
    <row r="178" spans="1:16" ht="36">
      <c r="A178" s="23" t="s">
        <v>0</v>
      </c>
      <c r="B178" s="81" t="s">
        <v>1</v>
      </c>
      <c r="C178" s="24" t="str">
        <f>C4</f>
        <v>Skutočnosť k 31.12.2017</v>
      </c>
      <c r="D178" s="24" t="str">
        <f t="shared" ref="D178" si="103">D4</f>
        <v>Skutočnosť k 31.12.2018</v>
      </c>
      <c r="E178" s="24" t="str">
        <f>E4</f>
        <v>Schválený rozpočet 2019</v>
      </c>
      <c r="F178" s="24" t="str">
        <f t="shared" ref="F178:H178" si="104">F4</f>
        <v>Upravený rozpočet  2019</v>
      </c>
      <c r="G178" s="24" t="str">
        <f t="shared" ref="G178" si="105">G4</f>
        <v>Očakávaná skutočnosť 2019</v>
      </c>
      <c r="H178" s="125" t="str">
        <f t="shared" si="104"/>
        <v>Rozpočet na rok 2020</v>
      </c>
      <c r="I178" s="24" t="str">
        <f t="shared" ref="I178:J178" si="106">I4</f>
        <v>Rozpočet na rok 2021</v>
      </c>
      <c r="J178" s="24" t="str">
        <f t="shared" si="106"/>
        <v>Rozpočet  na rok 2022</v>
      </c>
      <c r="K178" s="5"/>
      <c r="L178" s="5"/>
      <c r="M178" s="5"/>
      <c r="N178" s="5"/>
      <c r="O178" s="5"/>
      <c r="P178" s="5"/>
    </row>
    <row r="179" spans="1:16">
      <c r="A179" s="30">
        <v>635006</v>
      </c>
      <c r="B179" s="52" t="s">
        <v>259</v>
      </c>
      <c r="C179" s="34">
        <v>0</v>
      </c>
      <c r="D179" s="34">
        <v>310.56</v>
      </c>
      <c r="E179" s="34">
        <v>250</v>
      </c>
      <c r="F179" s="34">
        <v>1700</v>
      </c>
      <c r="G179" s="34">
        <v>1700</v>
      </c>
      <c r="H179" s="34">
        <v>1000</v>
      </c>
      <c r="I179" s="34">
        <v>1200</v>
      </c>
      <c r="J179" s="34">
        <v>1200</v>
      </c>
      <c r="K179" s="10"/>
      <c r="L179" s="10"/>
      <c r="M179" s="10"/>
      <c r="N179" s="10"/>
      <c r="O179" s="10"/>
      <c r="P179" s="10"/>
    </row>
    <row r="180" spans="1:16">
      <c r="A180" s="30">
        <v>637027</v>
      </c>
      <c r="B180" s="52" t="s">
        <v>43</v>
      </c>
      <c r="C180" s="41">
        <v>1224.08</v>
      </c>
      <c r="D180" s="41">
        <v>4120.8500000000004</v>
      </c>
      <c r="E180" s="41">
        <v>900</v>
      </c>
      <c r="F180" s="41">
        <v>900</v>
      </c>
      <c r="G180" s="41">
        <v>900</v>
      </c>
      <c r="H180" s="41">
        <v>1000</v>
      </c>
      <c r="I180" s="41">
        <v>1000</v>
      </c>
      <c r="J180" s="41">
        <v>1000</v>
      </c>
      <c r="K180" s="2"/>
      <c r="L180" s="2"/>
      <c r="M180" s="2"/>
      <c r="N180" s="2"/>
      <c r="O180" s="2"/>
      <c r="P180" s="2"/>
    </row>
    <row r="181" spans="1:16">
      <c r="A181" s="116" t="s">
        <v>193</v>
      </c>
      <c r="B181" s="108" t="s">
        <v>89</v>
      </c>
      <c r="C181" s="38">
        <f>SUM(C182:C183)</f>
        <v>1038.8399999999999</v>
      </c>
      <c r="D181" s="38">
        <f t="shared" ref="D181" si="107">SUM(D182:D183)</f>
        <v>871.74</v>
      </c>
      <c r="E181" s="38">
        <f>SUM(E182:E183)</f>
        <v>1110</v>
      </c>
      <c r="F181" s="38">
        <f t="shared" ref="F181" si="108">SUM(F182:F183)</f>
        <v>1710</v>
      </c>
      <c r="G181" s="38">
        <f t="shared" ref="G181" si="109">SUM(G182:G183)</f>
        <v>1710</v>
      </c>
      <c r="H181" s="38">
        <f t="shared" ref="H181:I181" si="110">SUM(H182:H183)</f>
        <v>1710</v>
      </c>
      <c r="I181" s="38">
        <f t="shared" si="110"/>
        <v>1710</v>
      </c>
      <c r="J181" s="38">
        <f t="shared" ref="J181" si="111">SUM(J182:J183)</f>
        <v>1710</v>
      </c>
      <c r="K181" s="10"/>
      <c r="L181" s="10"/>
      <c r="M181" s="10"/>
      <c r="N181" s="10"/>
      <c r="O181" s="10"/>
      <c r="P181" s="10"/>
    </row>
    <row r="182" spans="1:16">
      <c r="A182" s="42">
        <v>632001</v>
      </c>
      <c r="B182" s="52" t="s">
        <v>197</v>
      </c>
      <c r="C182" s="41">
        <v>603.26</v>
      </c>
      <c r="D182" s="41">
        <v>594.5</v>
      </c>
      <c r="E182" s="41">
        <v>660</v>
      </c>
      <c r="F182" s="41">
        <v>660</v>
      </c>
      <c r="G182" s="41">
        <v>660</v>
      </c>
      <c r="H182" s="41">
        <v>660</v>
      </c>
      <c r="I182" s="41">
        <v>660</v>
      </c>
      <c r="J182" s="41">
        <v>660</v>
      </c>
      <c r="K182" s="10"/>
      <c r="L182" s="10"/>
      <c r="M182" s="10"/>
      <c r="N182" s="10"/>
      <c r="O182" s="10"/>
      <c r="P182" s="10"/>
    </row>
    <row r="183" spans="1:16" ht="24">
      <c r="A183" s="42">
        <v>634003</v>
      </c>
      <c r="B183" s="52" t="s">
        <v>230</v>
      </c>
      <c r="C183" s="41">
        <v>435.58</v>
      </c>
      <c r="D183" s="41">
        <v>277.24</v>
      </c>
      <c r="E183" s="41">
        <v>450</v>
      </c>
      <c r="F183" s="41">
        <v>1050</v>
      </c>
      <c r="G183" s="41">
        <v>1050</v>
      </c>
      <c r="H183" s="41">
        <v>1050</v>
      </c>
      <c r="I183" s="41">
        <v>1050</v>
      </c>
      <c r="J183" s="41">
        <v>1050</v>
      </c>
      <c r="K183" s="2"/>
      <c r="L183" s="2"/>
      <c r="M183" s="2"/>
      <c r="N183" s="2"/>
      <c r="O183" s="2"/>
      <c r="P183" s="2"/>
    </row>
    <row r="184" spans="1:16">
      <c r="A184" s="116" t="s">
        <v>198</v>
      </c>
      <c r="B184" s="108" t="s">
        <v>199</v>
      </c>
      <c r="C184" s="38">
        <f>SUM(C185:C186)</f>
        <v>5993.63</v>
      </c>
      <c r="D184" s="38">
        <f t="shared" ref="D184" si="112">SUM(D185:D186)</f>
        <v>5655.88</v>
      </c>
      <c r="E184" s="38">
        <f>SUM(E185:E186)</f>
        <v>5700</v>
      </c>
      <c r="F184" s="38">
        <f t="shared" ref="F184" si="113">SUM(F185:F186)</f>
        <v>5700</v>
      </c>
      <c r="G184" s="38">
        <f t="shared" ref="G184" si="114">SUM(G185:G186)</f>
        <v>5700</v>
      </c>
      <c r="H184" s="38">
        <f t="shared" ref="H184:I184" si="115">SUM(H185:H186)</f>
        <v>5700</v>
      </c>
      <c r="I184" s="38">
        <f t="shared" si="115"/>
        <v>5700</v>
      </c>
      <c r="J184" s="38">
        <f t="shared" ref="J184" si="116">SUM(J185:J186)</f>
        <v>5700</v>
      </c>
      <c r="K184" s="10"/>
      <c r="L184" s="10"/>
      <c r="M184" s="10"/>
      <c r="N184" s="10"/>
      <c r="O184" s="10"/>
      <c r="P184" s="10"/>
    </row>
    <row r="185" spans="1:16">
      <c r="A185" s="51" t="s">
        <v>46</v>
      </c>
      <c r="B185" s="52" t="s">
        <v>45</v>
      </c>
      <c r="C185" s="41">
        <v>5471.63</v>
      </c>
      <c r="D185" s="41">
        <v>5655.88</v>
      </c>
      <c r="E185" s="41">
        <v>5500</v>
      </c>
      <c r="F185" s="41">
        <v>5500</v>
      </c>
      <c r="G185" s="41">
        <v>5500</v>
      </c>
      <c r="H185" s="41">
        <v>5500</v>
      </c>
      <c r="I185" s="41">
        <v>5500</v>
      </c>
      <c r="J185" s="41">
        <v>5500</v>
      </c>
      <c r="K185" s="10"/>
      <c r="L185" s="10"/>
      <c r="M185" s="10"/>
      <c r="N185" s="10"/>
      <c r="O185" s="10"/>
      <c r="P185" s="10"/>
    </row>
    <row r="186" spans="1:16">
      <c r="A186" s="30">
        <v>635006</v>
      </c>
      <c r="B186" s="52" t="s">
        <v>44</v>
      </c>
      <c r="C186" s="41">
        <v>522</v>
      </c>
      <c r="D186" s="41">
        <v>0</v>
      </c>
      <c r="E186" s="41">
        <v>200</v>
      </c>
      <c r="F186" s="41">
        <v>200</v>
      </c>
      <c r="G186" s="41">
        <v>200</v>
      </c>
      <c r="H186" s="41">
        <v>200</v>
      </c>
      <c r="I186" s="41">
        <v>200</v>
      </c>
      <c r="J186" s="41">
        <v>200</v>
      </c>
      <c r="K186" s="2"/>
      <c r="L186" s="2"/>
      <c r="M186" s="2"/>
      <c r="N186" s="2"/>
      <c r="O186" s="2"/>
      <c r="P186" s="2"/>
    </row>
    <row r="187" spans="1:16">
      <c r="A187" s="116" t="s">
        <v>200</v>
      </c>
      <c r="B187" s="108" t="s">
        <v>201</v>
      </c>
      <c r="C187" s="38">
        <f>SUM(C188:C199)</f>
        <v>12456</v>
      </c>
      <c r="D187" s="38">
        <f t="shared" ref="D187" si="117">SUM(D188:D199)</f>
        <v>13291.04</v>
      </c>
      <c r="E187" s="38">
        <f>SUM(E188:E199)</f>
        <v>8360</v>
      </c>
      <c r="F187" s="38">
        <f t="shared" ref="F187" si="118">SUM(F188:F199)</f>
        <v>8800</v>
      </c>
      <c r="G187" s="38">
        <f t="shared" ref="G187" si="119">SUM(G188:G199)</f>
        <v>8800</v>
      </c>
      <c r="H187" s="38">
        <f t="shared" ref="H187:I187" si="120">SUM(H188:H199)</f>
        <v>7580</v>
      </c>
      <c r="I187" s="38">
        <f t="shared" si="120"/>
        <v>7580</v>
      </c>
      <c r="J187" s="38">
        <f t="shared" ref="J187" si="121">SUM(J188:J199)</f>
        <v>7700</v>
      </c>
      <c r="K187" s="10"/>
      <c r="L187" s="10"/>
      <c r="M187" s="10"/>
      <c r="N187" s="10"/>
      <c r="O187" s="10"/>
      <c r="P187" s="10"/>
    </row>
    <row r="188" spans="1:16">
      <c r="A188" s="51" t="s">
        <v>47</v>
      </c>
      <c r="B188" s="52" t="s">
        <v>292</v>
      </c>
      <c r="C188" s="41">
        <v>292.66000000000003</v>
      </c>
      <c r="D188" s="41">
        <v>1560.71</v>
      </c>
      <c r="E188" s="41">
        <v>90</v>
      </c>
      <c r="F188" s="41">
        <v>90</v>
      </c>
      <c r="G188" s="41">
        <v>90</v>
      </c>
      <c r="H188" s="41">
        <v>500</v>
      </c>
      <c r="I188" s="41">
        <v>500</v>
      </c>
      <c r="J188" s="41">
        <v>500</v>
      </c>
      <c r="K188" s="10"/>
      <c r="L188" s="10"/>
      <c r="M188" s="10"/>
      <c r="N188" s="10"/>
      <c r="O188" s="10"/>
      <c r="P188" s="10"/>
    </row>
    <row r="189" spans="1:16">
      <c r="A189" s="30">
        <v>632001</v>
      </c>
      <c r="B189" s="52" t="s">
        <v>203</v>
      </c>
      <c r="C189" s="41">
        <v>1943.96</v>
      </c>
      <c r="D189" s="41">
        <v>2282.0100000000002</v>
      </c>
      <c r="E189" s="41">
        <v>2500</v>
      </c>
      <c r="F189" s="41">
        <v>2500</v>
      </c>
      <c r="G189" s="41">
        <v>2500</v>
      </c>
      <c r="H189" s="41">
        <v>2500</v>
      </c>
      <c r="I189" s="41">
        <v>2500</v>
      </c>
      <c r="J189" s="41">
        <v>2500</v>
      </c>
      <c r="K189" s="10"/>
      <c r="L189" s="10"/>
      <c r="M189" s="10"/>
      <c r="N189" s="10"/>
      <c r="O189" s="10"/>
      <c r="P189" s="10"/>
    </row>
    <row r="190" spans="1:16">
      <c r="A190" s="30">
        <v>632001</v>
      </c>
      <c r="B190" s="52" t="s">
        <v>122</v>
      </c>
      <c r="C190" s="41">
        <v>325.36</v>
      </c>
      <c r="D190" s="41">
        <v>0</v>
      </c>
      <c r="E190" s="41">
        <v>100</v>
      </c>
      <c r="F190" s="41">
        <v>100</v>
      </c>
      <c r="G190" s="41">
        <v>100</v>
      </c>
      <c r="H190" s="41">
        <v>100</v>
      </c>
      <c r="I190" s="41">
        <v>100</v>
      </c>
      <c r="J190" s="41">
        <v>100</v>
      </c>
      <c r="K190" s="10"/>
      <c r="L190" s="10"/>
      <c r="M190" s="10"/>
      <c r="N190" s="10"/>
      <c r="O190" s="10"/>
      <c r="P190" s="10"/>
    </row>
    <row r="191" spans="1:16">
      <c r="A191" s="30">
        <v>633006</v>
      </c>
      <c r="B191" s="52" t="s">
        <v>123</v>
      </c>
      <c r="C191" s="41">
        <v>190.82</v>
      </c>
      <c r="D191" s="41">
        <v>885.6</v>
      </c>
      <c r="E191" s="41">
        <v>100</v>
      </c>
      <c r="F191" s="41">
        <v>100</v>
      </c>
      <c r="G191" s="41">
        <v>100</v>
      </c>
      <c r="H191" s="41">
        <v>100</v>
      </c>
      <c r="I191" s="41">
        <v>100</v>
      </c>
      <c r="J191" s="41">
        <v>100</v>
      </c>
      <c r="K191" s="10"/>
      <c r="L191" s="10"/>
      <c r="M191" s="10"/>
      <c r="N191" s="10"/>
      <c r="O191" s="10"/>
      <c r="P191" s="10"/>
    </row>
    <row r="192" spans="1:16">
      <c r="A192" s="30">
        <v>634004</v>
      </c>
      <c r="B192" s="52" t="s">
        <v>124</v>
      </c>
      <c r="C192" s="41">
        <v>2172.3000000000002</v>
      </c>
      <c r="D192" s="41">
        <v>223.5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10"/>
      <c r="L192" s="10"/>
      <c r="M192" s="10"/>
      <c r="N192" s="10"/>
      <c r="O192" s="10"/>
      <c r="P192" s="10"/>
    </row>
    <row r="193" spans="1:16">
      <c r="A193" s="30">
        <v>636001</v>
      </c>
      <c r="B193" s="52" t="s">
        <v>125</v>
      </c>
      <c r="C193" s="41">
        <v>648.47</v>
      </c>
      <c r="D193" s="41">
        <v>416</v>
      </c>
      <c r="E193" s="41">
        <v>100</v>
      </c>
      <c r="F193" s="41">
        <v>200</v>
      </c>
      <c r="G193" s="41">
        <v>200</v>
      </c>
      <c r="H193" s="41">
        <v>200</v>
      </c>
      <c r="I193" s="41">
        <v>200</v>
      </c>
      <c r="J193" s="41">
        <v>200</v>
      </c>
      <c r="K193" s="10"/>
      <c r="L193" s="10"/>
      <c r="M193" s="10"/>
      <c r="N193" s="10"/>
      <c r="O193" s="10"/>
      <c r="P193" s="10"/>
    </row>
    <row r="194" spans="1:16">
      <c r="A194" s="30">
        <v>637027</v>
      </c>
      <c r="B194" s="52" t="s">
        <v>126</v>
      </c>
      <c r="C194" s="41">
        <v>672.87</v>
      </c>
      <c r="D194" s="41">
        <v>582.12</v>
      </c>
      <c r="E194" s="41">
        <v>300</v>
      </c>
      <c r="F194" s="41">
        <v>300</v>
      </c>
      <c r="G194" s="41">
        <v>300</v>
      </c>
      <c r="H194" s="41">
        <v>0</v>
      </c>
      <c r="I194" s="41">
        <v>0</v>
      </c>
      <c r="J194" s="41">
        <v>0</v>
      </c>
      <c r="K194" s="10"/>
      <c r="L194" s="10"/>
      <c r="M194" s="10"/>
      <c r="N194" s="10"/>
      <c r="O194" s="10"/>
      <c r="P194" s="10"/>
    </row>
    <row r="195" spans="1:16" ht="15" customHeight="1">
      <c r="A195" s="97">
        <v>633006</v>
      </c>
      <c r="B195" s="96" t="s">
        <v>244</v>
      </c>
      <c r="C195" s="41">
        <v>0</v>
      </c>
      <c r="D195" s="41">
        <v>0</v>
      </c>
      <c r="E195" s="41">
        <v>0</v>
      </c>
      <c r="F195" s="41">
        <v>360</v>
      </c>
      <c r="G195" s="41">
        <v>360</v>
      </c>
      <c r="H195" s="41">
        <v>240</v>
      </c>
      <c r="I195" s="41">
        <v>240</v>
      </c>
      <c r="J195" s="41">
        <v>360</v>
      </c>
      <c r="K195" s="10"/>
      <c r="L195" s="10"/>
      <c r="M195" s="10"/>
      <c r="N195" s="10"/>
      <c r="O195" s="10"/>
      <c r="P195" s="10"/>
    </row>
    <row r="196" spans="1:16">
      <c r="A196" s="30">
        <v>633006</v>
      </c>
      <c r="B196" s="52" t="s">
        <v>243</v>
      </c>
      <c r="C196" s="41">
        <v>0</v>
      </c>
      <c r="D196" s="41">
        <v>0</v>
      </c>
      <c r="E196" s="41">
        <v>0</v>
      </c>
      <c r="F196" s="41">
        <v>800</v>
      </c>
      <c r="G196" s="41">
        <v>800</v>
      </c>
      <c r="H196" s="41">
        <v>800</v>
      </c>
      <c r="I196" s="41">
        <v>800</v>
      </c>
      <c r="J196" s="41">
        <v>800</v>
      </c>
      <c r="K196" s="10"/>
      <c r="L196" s="10"/>
      <c r="M196" s="10"/>
      <c r="N196" s="10"/>
      <c r="O196" s="10"/>
      <c r="P196" s="10"/>
    </row>
    <row r="197" spans="1:16">
      <c r="A197" s="30">
        <v>611000</v>
      </c>
      <c r="B197" s="52" t="s">
        <v>293</v>
      </c>
      <c r="C197" s="41">
        <v>1874.52</v>
      </c>
      <c r="D197" s="41">
        <v>1539.34</v>
      </c>
      <c r="E197" s="41">
        <v>3120</v>
      </c>
      <c r="F197" s="41">
        <v>3300</v>
      </c>
      <c r="G197" s="41">
        <v>3300</v>
      </c>
      <c r="H197" s="41">
        <v>1500</v>
      </c>
      <c r="I197" s="41">
        <v>1500</v>
      </c>
      <c r="J197" s="41">
        <v>1500</v>
      </c>
      <c r="K197" s="10"/>
      <c r="L197" s="10"/>
      <c r="M197" s="10"/>
      <c r="N197" s="10"/>
      <c r="O197" s="10"/>
      <c r="P197" s="10"/>
    </row>
    <row r="198" spans="1:16" ht="24">
      <c r="A198" s="30" t="s">
        <v>297</v>
      </c>
      <c r="B198" s="52" t="s">
        <v>283</v>
      </c>
      <c r="C198" s="41">
        <v>2994.57</v>
      </c>
      <c r="D198" s="41">
        <v>1933.93</v>
      </c>
      <c r="E198" s="41">
        <v>1000</v>
      </c>
      <c r="F198" s="41">
        <v>0</v>
      </c>
      <c r="G198" s="41">
        <v>0</v>
      </c>
      <c r="H198" s="41">
        <v>1200</v>
      </c>
      <c r="I198" s="41">
        <v>1200</v>
      </c>
      <c r="J198" s="41">
        <v>1200</v>
      </c>
      <c r="K198" s="10"/>
      <c r="L198" s="10"/>
      <c r="M198" s="10"/>
      <c r="N198" s="10"/>
      <c r="O198" s="10"/>
      <c r="P198" s="10"/>
    </row>
    <row r="199" spans="1:16">
      <c r="A199" s="30">
        <v>625003</v>
      </c>
      <c r="B199" s="52" t="s">
        <v>284</v>
      </c>
      <c r="C199" s="41">
        <v>1340.47</v>
      </c>
      <c r="D199" s="41">
        <v>3867.83</v>
      </c>
      <c r="E199" s="41">
        <v>1050</v>
      </c>
      <c r="F199" s="41">
        <v>1050</v>
      </c>
      <c r="G199" s="41">
        <v>1050</v>
      </c>
      <c r="H199" s="41">
        <v>440</v>
      </c>
      <c r="I199" s="41">
        <v>440</v>
      </c>
      <c r="J199" s="41">
        <v>440</v>
      </c>
      <c r="K199" s="10"/>
      <c r="L199" s="10"/>
      <c r="M199" s="10"/>
      <c r="N199" s="10"/>
      <c r="O199" s="10"/>
      <c r="P199" s="10"/>
    </row>
    <row r="200" spans="1:16">
      <c r="A200" s="116" t="s">
        <v>212</v>
      </c>
      <c r="B200" s="108" t="s">
        <v>202</v>
      </c>
      <c r="C200" s="38">
        <f t="shared" ref="C200:D200" si="122">SUM(C201:C215)</f>
        <v>36102.32</v>
      </c>
      <c r="D200" s="38">
        <f t="shared" si="122"/>
        <v>14628.39</v>
      </c>
      <c r="E200" s="38">
        <f t="shared" ref="E200:J200" si="123">SUM(E201:E215)</f>
        <v>10586</v>
      </c>
      <c r="F200" s="38">
        <f t="shared" ref="F200" si="124">SUM(F201:F215)</f>
        <v>14816</v>
      </c>
      <c r="G200" s="38">
        <f t="shared" ref="G200" si="125">SUM(G201:G215)</f>
        <v>14816</v>
      </c>
      <c r="H200" s="38">
        <f t="shared" si="123"/>
        <v>8646</v>
      </c>
      <c r="I200" s="38">
        <f t="shared" ref="I200" si="126">SUM(I201:I215)</f>
        <v>8646</v>
      </c>
      <c r="J200" s="38">
        <f t="shared" si="123"/>
        <v>8646</v>
      </c>
      <c r="K200" s="10"/>
      <c r="L200" s="10"/>
      <c r="M200" s="10"/>
      <c r="N200" s="10"/>
      <c r="O200" s="10"/>
      <c r="P200" s="10"/>
    </row>
    <row r="201" spans="1:16">
      <c r="A201" s="51" t="s">
        <v>287</v>
      </c>
      <c r="B201" s="52" t="s">
        <v>288</v>
      </c>
      <c r="C201" s="41">
        <v>0</v>
      </c>
      <c r="D201" s="41">
        <v>3034.72</v>
      </c>
      <c r="E201" s="41">
        <v>310</v>
      </c>
      <c r="F201" s="41">
        <v>310</v>
      </c>
      <c r="G201" s="41">
        <v>310</v>
      </c>
      <c r="H201" s="41">
        <v>1500</v>
      </c>
      <c r="I201" s="41">
        <v>1500</v>
      </c>
      <c r="J201" s="41">
        <v>1500</v>
      </c>
      <c r="K201" s="10"/>
      <c r="L201" s="10"/>
      <c r="M201" s="10"/>
      <c r="N201" s="10"/>
      <c r="O201" s="10"/>
      <c r="P201" s="10"/>
    </row>
    <row r="202" spans="1:16">
      <c r="A202" s="30">
        <v>625001</v>
      </c>
      <c r="B202" s="52" t="s">
        <v>289</v>
      </c>
      <c r="C202" s="31">
        <v>1726.15</v>
      </c>
      <c r="D202" s="31">
        <v>1109.6400000000001</v>
      </c>
      <c r="E202" s="31">
        <v>740</v>
      </c>
      <c r="F202" s="31">
        <v>740</v>
      </c>
      <c r="G202" s="31">
        <v>740</v>
      </c>
      <c r="H202" s="31">
        <v>500</v>
      </c>
      <c r="I202" s="31">
        <v>500</v>
      </c>
      <c r="J202" s="31">
        <v>500</v>
      </c>
      <c r="K202" s="10"/>
      <c r="L202" s="10"/>
      <c r="M202" s="10"/>
      <c r="N202" s="10"/>
      <c r="O202" s="10"/>
      <c r="P202" s="10"/>
    </row>
    <row r="203" spans="1:16">
      <c r="A203" s="30">
        <v>632001</v>
      </c>
      <c r="B203" s="52" t="s">
        <v>219</v>
      </c>
      <c r="C203" s="31">
        <v>400</v>
      </c>
      <c r="D203" s="31">
        <v>400</v>
      </c>
      <c r="E203" s="31">
        <v>400</v>
      </c>
      <c r="F203" s="31">
        <v>400</v>
      </c>
      <c r="G203" s="31">
        <v>400</v>
      </c>
      <c r="H203" s="31">
        <v>400</v>
      </c>
      <c r="I203" s="31">
        <v>400</v>
      </c>
      <c r="J203" s="31">
        <v>400</v>
      </c>
      <c r="K203" s="10"/>
      <c r="L203" s="10"/>
      <c r="M203" s="10"/>
      <c r="N203" s="10"/>
      <c r="O203" s="10"/>
      <c r="P203" s="10"/>
    </row>
    <row r="204" spans="1:16">
      <c r="A204" s="30">
        <v>632001</v>
      </c>
      <c r="B204" s="52" t="s">
        <v>48</v>
      </c>
      <c r="C204" s="31">
        <v>68.7</v>
      </c>
      <c r="D204" s="31">
        <v>0</v>
      </c>
      <c r="E204" s="31">
        <v>66</v>
      </c>
      <c r="F204" s="31">
        <v>66</v>
      </c>
      <c r="G204" s="31">
        <v>66</v>
      </c>
      <c r="H204" s="31">
        <v>66</v>
      </c>
      <c r="I204" s="31">
        <v>66</v>
      </c>
      <c r="J204" s="31">
        <v>66</v>
      </c>
      <c r="K204" s="10"/>
      <c r="L204" s="10"/>
      <c r="M204" s="10"/>
      <c r="N204" s="10"/>
      <c r="O204" s="10"/>
      <c r="P204" s="10"/>
    </row>
    <row r="205" spans="1:16" ht="13.5" customHeight="1">
      <c r="A205" s="97">
        <v>611001</v>
      </c>
      <c r="B205" s="96" t="s">
        <v>286</v>
      </c>
      <c r="C205" s="31">
        <v>4322.41</v>
      </c>
      <c r="D205" s="31">
        <v>1933.93</v>
      </c>
      <c r="E205" s="31">
        <v>3120</v>
      </c>
      <c r="F205" s="31">
        <v>3300</v>
      </c>
      <c r="G205" s="31">
        <v>3300</v>
      </c>
      <c r="H205" s="31">
        <v>1200</v>
      </c>
      <c r="I205" s="31">
        <v>1200</v>
      </c>
      <c r="J205" s="31">
        <v>1200</v>
      </c>
      <c r="K205" s="10"/>
      <c r="L205" s="10"/>
      <c r="M205" s="10"/>
      <c r="N205" s="10"/>
      <c r="O205" s="10"/>
      <c r="P205" s="10"/>
    </row>
    <row r="206" spans="1:16">
      <c r="A206" s="30">
        <v>625000</v>
      </c>
      <c r="B206" s="52" t="s">
        <v>285</v>
      </c>
      <c r="C206" s="31">
        <v>820</v>
      </c>
      <c r="D206" s="31">
        <v>0</v>
      </c>
      <c r="E206" s="31">
        <v>1000</v>
      </c>
      <c r="F206" s="31">
        <v>0</v>
      </c>
      <c r="G206" s="31">
        <v>0</v>
      </c>
      <c r="H206" s="31">
        <v>440</v>
      </c>
      <c r="I206" s="31">
        <v>440</v>
      </c>
      <c r="J206" s="31">
        <v>440</v>
      </c>
      <c r="K206" s="10"/>
      <c r="L206" s="10"/>
      <c r="M206" s="10"/>
      <c r="N206" s="10"/>
      <c r="O206" s="10"/>
      <c r="P206" s="10"/>
    </row>
    <row r="207" spans="1:16">
      <c r="A207" s="30">
        <v>634004</v>
      </c>
      <c r="B207" s="52" t="s">
        <v>266</v>
      </c>
      <c r="C207" s="31">
        <v>0</v>
      </c>
      <c r="D207" s="31">
        <v>0</v>
      </c>
      <c r="E207" s="31">
        <v>0</v>
      </c>
      <c r="F207" s="31">
        <v>600</v>
      </c>
      <c r="G207" s="31">
        <v>600</v>
      </c>
      <c r="H207" s="31">
        <v>0</v>
      </c>
      <c r="I207" s="31">
        <v>0</v>
      </c>
      <c r="J207" s="31">
        <v>0</v>
      </c>
      <c r="K207" s="10"/>
      <c r="L207" s="10"/>
      <c r="M207" s="10"/>
      <c r="N207" s="10"/>
      <c r="O207" s="10"/>
      <c r="P207" s="10"/>
    </row>
    <row r="208" spans="1:16">
      <c r="A208" s="30">
        <v>637001</v>
      </c>
      <c r="B208" s="52" t="s">
        <v>69</v>
      </c>
      <c r="C208" s="31">
        <v>614.95000000000005</v>
      </c>
      <c r="D208" s="31">
        <v>2050.23</v>
      </c>
      <c r="E208" s="31">
        <v>500</v>
      </c>
      <c r="F208" s="31">
        <v>500</v>
      </c>
      <c r="G208" s="31">
        <v>500</v>
      </c>
      <c r="H208" s="31">
        <v>500</v>
      </c>
      <c r="I208" s="31">
        <v>500</v>
      </c>
      <c r="J208" s="31">
        <v>500</v>
      </c>
      <c r="K208" s="10"/>
      <c r="L208" s="10"/>
      <c r="M208" s="10"/>
      <c r="N208" s="10"/>
      <c r="O208" s="10"/>
      <c r="P208" s="10"/>
    </row>
    <row r="209" spans="1:16">
      <c r="A209" s="30">
        <v>633006</v>
      </c>
      <c r="B209" s="52" t="s">
        <v>120</v>
      </c>
      <c r="C209" s="31">
        <v>1770</v>
      </c>
      <c r="D209" s="31">
        <v>1760</v>
      </c>
      <c r="E209" s="31">
        <v>1000</v>
      </c>
      <c r="F209" s="31">
        <v>800</v>
      </c>
      <c r="G209" s="31">
        <v>800</v>
      </c>
      <c r="H209" s="31">
        <v>800</v>
      </c>
      <c r="I209" s="31">
        <v>800</v>
      </c>
      <c r="J209" s="31">
        <v>800</v>
      </c>
      <c r="K209" s="10"/>
      <c r="L209" s="10"/>
      <c r="M209" s="10"/>
      <c r="N209" s="10"/>
      <c r="O209" s="10"/>
      <c r="P209" s="10"/>
    </row>
    <row r="210" spans="1:16">
      <c r="A210" s="30">
        <v>633006</v>
      </c>
      <c r="B210" s="52" t="s">
        <v>121</v>
      </c>
      <c r="C210" s="31">
        <v>1703.24</v>
      </c>
      <c r="D210" s="31">
        <v>0</v>
      </c>
      <c r="E210" s="31">
        <v>250</v>
      </c>
      <c r="F210" s="31">
        <v>250</v>
      </c>
      <c r="G210" s="31">
        <v>250</v>
      </c>
      <c r="H210" s="31">
        <v>240</v>
      </c>
      <c r="I210" s="31">
        <v>240</v>
      </c>
      <c r="J210" s="31">
        <v>240</v>
      </c>
      <c r="K210" s="10"/>
      <c r="L210" s="10"/>
      <c r="M210" s="10"/>
      <c r="N210" s="10"/>
      <c r="O210" s="10"/>
      <c r="P210" s="10"/>
    </row>
    <row r="211" spans="1:16" ht="12" customHeight="1">
      <c r="A211" s="97">
        <v>637003</v>
      </c>
      <c r="B211" s="96" t="s">
        <v>216</v>
      </c>
      <c r="C211" s="31">
        <v>23191.47</v>
      </c>
      <c r="D211" s="31">
        <v>0</v>
      </c>
      <c r="E211" s="31">
        <v>2500</v>
      </c>
      <c r="F211" s="31">
        <v>2500</v>
      </c>
      <c r="G211" s="31">
        <v>2500</v>
      </c>
      <c r="H211" s="31">
        <v>2500</v>
      </c>
      <c r="I211" s="31">
        <v>2500</v>
      </c>
      <c r="J211" s="31">
        <v>2500</v>
      </c>
      <c r="K211" s="10"/>
      <c r="L211" s="10"/>
      <c r="M211" s="10"/>
      <c r="N211" s="10"/>
      <c r="O211" s="10"/>
      <c r="P211" s="10"/>
    </row>
    <row r="212" spans="1:16">
      <c r="A212" s="30">
        <v>637002</v>
      </c>
      <c r="B212" s="52" t="s">
        <v>241</v>
      </c>
      <c r="C212" s="31">
        <v>1000</v>
      </c>
      <c r="D212" s="31">
        <v>4339.87</v>
      </c>
      <c r="E212" s="31">
        <v>0</v>
      </c>
      <c r="F212" s="31">
        <v>3060</v>
      </c>
      <c r="G212" s="31">
        <v>3060</v>
      </c>
      <c r="H212" s="31">
        <v>0</v>
      </c>
      <c r="I212" s="31">
        <v>0</v>
      </c>
      <c r="J212" s="31">
        <v>0</v>
      </c>
      <c r="K212" s="10"/>
      <c r="L212" s="10"/>
      <c r="M212" s="10"/>
      <c r="N212" s="10"/>
      <c r="O212" s="10"/>
      <c r="P212" s="10"/>
    </row>
    <row r="213" spans="1:16">
      <c r="A213" s="30">
        <v>637003</v>
      </c>
      <c r="B213" s="52" t="s">
        <v>242</v>
      </c>
      <c r="C213" s="31">
        <v>0</v>
      </c>
      <c r="D213" s="31">
        <v>0</v>
      </c>
      <c r="E213" s="31">
        <v>0</v>
      </c>
      <c r="F213" s="31">
        <v>1500</v>
      </c>
      <c r="G213" s="31">
        <v>1500</v>
      </c>
      <c r="H213" s="31">
        <v>0</v>
      </c>
      <c r="I213" s="31">
        <v>0</v>
      </c>
      <c r="J213" s="31">
        <v>0</v>
      </c>
      <c r="K213" s="10"/>
      <c r="L213" s="10"/>
      <c r="M213" s="10"/>
      <c r="N213" s="10"/>
      <c r="O213" s="10"/>
      <c r="P213" s="10"/>
    </row>
    <row r="214" spans="1:16">
      <c r="A214" s="30">
        <v>633006</v>
      </c>
      <c r="B214" s="52" t="s">
        <v>242</v>
      </c>
      <c r="C214" s="31">
        <v>0</v>
      </c>
      <c r="D214" s="31">
        <v>0</v>
      </c>
      <c r="E214" s="31">
        <v>0</v>
      </c>
      <c r="F214" s="31">
        <v>90</v>
      </c>
      <c r="G214" s="31">
        <v>90</v>
      </c>
      <c r="H214" s="31">
        <v>0</v>
      </c>
      <c r="I214" s="31">
        <v>0</v>
      </c>
      <c r="J214" s="31">
        <v>0</v>
      </c>
      <c r="K214" s="10"/>
      <c r="L214" s="10"/>
      <c r="M214" s="10"/>
      <c r="N214" s="10"/>
      <c r="O214" s="10"/>
      <c r="P214" s="10"/>
    </row>
    <row r="215" spans="1:16">
      <c r="A215" s="30">
        <v>633006</v>
      </c>
      <c r="B215" s="52" t="s">
        <v>50</v>
      </c>
      <c r="C215" s="31">
        <v>485.4</v>
      </c>
      <c r="D215" s="31">
        <v>0</v>
      </c>
      <c r="E215" s="31">
        <v>700</v>
      </c>
      <c r="F215" s="31">
        <v>700</v>
      </c>
      <c r="G215" s="31">
        <v>700</v>
      </c>
      <c r="H215" s="31">
        <v>500</v>
      </c>
      <c r="I215" s="31">
        <v>500</v>
      </c>
      <c r="J215" s="31">
        <v>500</v>
      </c>
      <c r="K215" s="2"/>
      <c r="L215" s="2"/>
      <c r="M215" s="2"/>
      <c r="N215" s="2"/>
      <c r="O215" s="2"/>
      <c r="P215" s="2"/>
    </row>
    <row r="216" spans="1:16" ht="36">
      <c r="A216" s="23" t="s">
        <v>0</v>
      </c>
      <c r="B216" s="81" t="s">
        <v>1</v>
      </c>
      <c r="C216" s="24" t="str">
        <f>C4</f>
        <v>Skutočnosť k 31.12.2017</v>
      </c>
      <c r="D216" s="24" t="str">
        <f t="shared" ref="D216" si="127">D4</f>
        <v>Skutočnosť k 31.12.2018</v>
      </c>
      <c r="E216" s="24" t="str">
        <f>E4</f>
        <v>Schválený rozpočet 2019</v>
      </c>
      <c r="F216" s="24" t="str">
        <f t="shared" ref="F216:H216" si="128">F4</f>
        <v>Upravený rozpočet  2019</v>
      </c>
      <c r="G216" s="24" t="str">
        <f t="shared" ref="G216" si="129">G4</f>
        <v>Očakávaná skutočnosť 2019</v>
      </c>
      <c r="H216" s="125" t="str">
        <f t="shared" si="128"/>
        <v>Rozpočet na rok 2020</v>
      </c>
      <c r="I216" s="24" t="str">
        <f t="shared" ref="I216:J216" si="130">I4</f>
        <v>Rozpočet na rok 2021</v>
      </c>
      <c r="J216" s="24" t="str">
        <f t="shared" si="130"/>
        <v>Rozpočet  na rok 2022</v>
      </c>
      <c r="K216" s="5"/>
      <c r="L216" s="5"/>
      <c r="M216" s="5"/>
      <c r="N216" s="5"/>
      <c r="O216" s="5"/>
      <c r="P216" s="5"/>
    </row>
    <row r="217" spans="1:16">
      <c r="A217" s="116" t="s">
        <v>212</v>
      </c>
      <c r="B217" s="108" t="s">
        <v>213</v>
      </c>
      <c r="C217" s="38">
        <f t="shared" ref="C217:D217" si="131">SUM(C218:C222)</f>
        <v>969.16</v>
      </c>
      <c r="D217" s="38">
        <f t="shared" si="131"/>
        <v>1009.63</v>
      </c>
      <c r="E217" s="38">
        <f t="shared" ref="E217:J217" si="132">SUM(E218:E222)</f>
        <v>890</v>
      </c>
      <c r="F217" s="38">
        <f t="shared" ref="F217" si="133">SUM(F218:F222)</f>
        <v>890</v>
      </c>
      <c r="G217" s="38">
        <f t="shared" ref="G217" si="134">SUM(G218:G222)</f>
        <v>890</v>
      </c>
      <c r="H217" s="38">
        <f t="shared" si="132"/>
        <v>940</v>
      </c>
      <c r="I217" s="38">
        <f t="shared" si="132"/>
        <v>940</v>
      </c>
      <c r="J217" s="38">
        <f t="shared" si="132"/>
        <v>940</v>
      </c>
      <c r="K217" s="10"/>
      <c r="L217" s="10"/>
      <c r="M217" s="10"/>
      <c r="N217" s="10"/>
      <c r="O217" s="10"/>
      <c r="P217" s="10"/>
    </row>
    <row r="218" spans="1:16">
      <c r="A218" s="30">
        <v>632001</v>
      </c>
      <c r="B218" s="52" t="s">
        <v>158</v>
      </c>
      <c r="C218" s="41">
        <v>551.23</v>
      </c>
      <c r="D218" s="41">
        <v>646.09</v>
      </c>
      <c r="E218" s="41">
        <v>560</v>
      </c>
      <c r="F218" s="41">
        <v>560</v>
      </c>
      <c r="G218" s="41">
        <v>560</v>
      </c>
      <c r="H218" s="41">
        <v>560</v>
      </c>
      <c r="I218" s="41">
        <v>560</v>
      </c>
      <c r="J218" s="41">
        <v>560</v>
      </c>
      <c r="K218" s="10"/>
      <c r="L218" s="10"/>
      <c r="M218" s="10"/>
      <c r="N218" s="10"/>
      <c r="O218" s="10"/>
      <c r="P218" s="10"/>
    </row>
    <row r="219" spans="1:16">
      <c r="A219" s="30">
        <v>632001</v>
      </c>
      <c r="B219" s="52" t="s">
        <v>49</v>
      </c>
      <c r="C219" s="41">
        <v>23.14</v>
      </c>
      <c r="D219" s="41">
        <v>0</v>
      </c>
      <c r="E219" s="41">
        <v>30</v>
      </c>
      <c r="F219" s="41">
        <v>30</v>
      </c>
      <c r="G219" s="41">
        <v>30</v>
      </c>
      <c r="H219" s="41">
        <v>30</v>
      </c>
      <c r="I219" s="41">
        <v>30</v>
      </c>
      <c r="J219" s="41">
        <v>30</v>
      </c>
      <c r="K219" s="10"/>
      <c r="L219" s="10"/>
      <c r="M219" s="10"/>
      <c r="N219" s="10"/>
      <c r="O219" s="10"/>
      <c r="P219" s="10"/>
    </row>
    <row r="220" spans="1:16">
      <c r="A220" s="30">
        <v>637027</v>
      </c>
      <c r="B220" s="52" t="s">
        <v>214</v>
      </c>
      <c r="C220" s="41">
        <v>185.04</v>
      </c>
      <c r="D220" s="41">
        <v>262.92</v>
      </c>
      <c r="E220" s="41">
        <v>200</v>
      </c>
      <c r="F220" s="41">
        <v>200</v>
      </c>
      <c r="G220" s="41">
        <v>200</v>
      </c>
      <c r="H220" s="41">
        <v>250</v>
      </c>
      <c r="I220" s="41">
        <v>250</v>
      </c>
      <c r="J220" s="41">
        <v>250</v>
      </c>
      <c r="K220" s="10"/>
      <c r="L220" s="10"/>
      <c r="M220" s="10"/>
      <c r="N220" s="10"/>
      <c r="O220" s="10"/>
      <c r="P220" s="10"/>
    </row>
    <row r="221" spans="1:16">
      <c r="A221" s="30">
        <v>637004</v>
      </c>
      <c r="B221" s="52" t="s">
        <v>215</v>
      </c>
      <c r="C221" s="41">
        <v>110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10"/>
      <c r="L221" s="10"/>
      <c r="M221" s="10"/>
      <c r="N221" s="10"/>
      <c r="O221" s="10"/>
      <c r="P221" s="10"/>
    </row>
    <row r="222" spans="1:16">
      <c r="A222" s="30">
        <v>633009</v>
      </c>
      <c r="B222" s="52" t="s">
        <v>51</v>
      </c>
      <c r="C222" s="41">
        <v>99.75</v>
      </c>
      <c r="D222" s="41">
        <v>100.62</v>
      </c>
      <c r="E222" s="41">
        <v>100</v>
      </c>
      <c r="F222" s="41">
        <v>100</v>
      </c>
      <c r="G222" s="41">
        <v>100</v>
      </c>
      <c r="H222" s="41">
        <v>100</v>
      </c>
      <c r="I222" s="41">
        <v>100</v>
      </c>
      <c r="J222" s="41">
        <v>100</v>
      </c>
      <c r="K222" s="2"/>
      <c r="L222" s="2"/>
      <c r="M222" s="2"/>
      <c r="N222" s="2"/>
      <c r="O222" s="2"/>
      <c r="P222" s="2"/>
    </row>
    <row r="223" spans="1:16">
      <c r="A223" s="116" t="s">
        <v>217</v>
      </c>
      <c r="B223" s="108" t="s">
        <v>218</v>
      </c>
      <c r="C223" s="38">
        <f>C224</f>
        <v>0</v>
      </c>
      <c r="D223" s="38">
        <f t="shared" ref="D223:J223" si="135">D224</f>
        <v>100</v>
      </c>
      <c r="E223" s="38">
        <f>E224</f>
        <v>100</v>
      </c>
      <c r="F223" s="38">
        <f t="shared" si="135"/>
        <v>100</v>
      </c>
      <c r="G223" s="38">
        <f t="shared" si="135"/>
        <v>100</v>
      </c>
      <c r="H223" s="38">
        <f t="shared" si="135"/>
        <v>100</v>
      </c>
      <c r="I223" s="38">
        <f t="shared" si="135"/>
        <v>100</v>
      </c>
      <c r="J223" s="38">
        <f t="shared" si="135"/>
        <v>100</v>
      </c>
      <c r="K223" s="10"/>
      <c r="L223" s="10"/>
      <c r="M223" s="10"/>
      <c r="N223" s="10"/>
      <c r="O223" s="10"/>
      <c r="P223" s="10"/>
    </row>
    <row r="224" spans="1:16">
      <c r="A224" s="30">
        <v>635004</v>
      </c>
      <c r="B224" s="52" t="s">
        <v>68</v>
      </c>
      <c r="C224" s="41">
        <v>0</v>
      </c>
      <c r="D224" s="41">
        <v>100</v>
      </c>
      <c r="E224" s="41">
        <v>100</v>
      </c>
      <c r="F224" s="41">
        <v>100</v>
      </c>
      <c r="G224" s="41">
        <v>100</v>
      </c>
      <c r="H224" s="41">
        <v>100</v>
      </c>
      <c r="I224" s="41">
        <v>100</v>
      </c>
      <c r="J224" s="41">
        <v>100</v>
      </c>
      <c r="K224" s="2"/>
      <c r="L224" s="2"/>
      <c r="M224" s="2"/>
      <c r="N224" s="2"/>
      <c r="O224" s="2"/>
      <c r="P224" s="2"/>
    </row>
    <row r="225" spans="1:18" ht="24">
      <c r="A225" s="116" t="s">
        <v>210</v>
      </c>
      <c r="B225" s="108" t="s">
        <v>211</v>
      </c>
      <c r="C225" s="38">
        <f>SUM(C226:C230)</f>
        <v>2649.75</v>
      </c>
      <c r="D225" s="38">
        <f t="shared" ref="D225" si="136">SUM(D226:D230)</f>
        <v>675.76</v>
      </c>
      <c r="E225" s="38">
        <f>SUM(E226:E230)</f>
        <v>970</v>
      </c>
      <c r="F225" s="38">
        <f t="shared" ref="F225" si="137">SUM(F226:F230)</f>
        <v>970</v>
      </c>
      <c r="G225" s="38">
        <f t="shared" ref="G225" si="138">SUM(G226:G230)</f>
        <v>970</v>
      </c>
      <c r="H225" s="38">
        <f t="shared" ref="H225:I225" si="139">SUM(H226:H230)</f>
        <v>970</v>
      </c>
      <c r="I225" s="38">
        <f t="shared" si="139"/>
        <v>970</v>
      </c>
      <c r="J225" s="38">
        <f t="shared" ref="J225" si="140">SUM(J226:J230)</f>
        <v>970</v>
      </c>
      <c r="K225" s="10"/>
      <c r="L225" s="10"/>
      <c r="M225" s="10"/>
      <c r="N225" s="10"/>
      <c r="O225" s="10"/>
      <c r="P225" s="10"/>
    </row>
    <row r="226" spans="1:18">
      <c r="A226" s="51" t="s">
        <v>52</v>
      </c>
      <c r="B226" s="52" t="s">
        <v>203</v>
      </c>
      <c r="C226" s="41">
        <v>261.58999999999997</v>
      </c>
      <c r="D226" s="41">
        <v>226.21</v>
      </c>
      <c r="E226" s="41">
        <v>290</v>
      </c>
      <c r="F226" s="41">
        <v>290</v>
      </c>
      <c r="G226" s="41">
        <v>290</v>
      </c>
      <c r="H226" s="41">
        <v>290</v>
      </c>
      <c r="I226" s="41">
        <v>290</v>
      </c>
      <c r="J226" s="41">
        <v>290</v>
      </c>
      <c r="K226" s="10"/>
      <c r="L226" s="10"/>
      <c r="M226" s="10"/>
      <c r="N226" s="10"/>
      <c r="O226" s="10"/>
      <c r="P226" s="10"/>
    </row>
    <row r="227" spans="1:18">
      <c r="A227" s="30">
        <v>632002</v>
      </c>
      <c r="B227" s="52" t="s">
        <v>53</v>
      </c>
      <c r="C227" s="41">
        <v>86.84</v>
      </c>
      <c r="D227" s="41">
        <v>146.85</v>
      </c>
      <c r="E227" s="41">
        <v>130</v>
      </c>
      <c r="F227" s="41">
        <v>130</v>
      </c>
      <c r="G227" s="41">
        <v>130</v>
      </c>
      <c r="H227" s="41">
        <v>130</v>
      </c>
      <c r="I227" s="41">
        <v>130</v>
      </c>
      <c r="J227" s="41">
        <v>130</v>
      </c>
      <c r="K227" s="10"/>
      <c r="L227" s="10"/>
      <c r="M227" s="10"/>
      <c r="N227" s="10"/>
      <c r="O227" s="10"/>
      <c r="P227" s="10"/>
    </row>
    <row r="228" spans="1:18">
      <c r="A228" s="30">
        <v>633006</v>
      </c>
      <c r="B228" s="52" t="s">
        <v>54</v>
      </c>
      <c r="C228" s="41">
        <v>11.34</v>
      </c>
      <c r="D228" s="41">
        <v>2.7</v>
      </c>
      <c r="E228" s="41">
        <v>150</v>
      </c>
      <c r="F228" s="41">
        <v>150</v>
      </c>
      <c r="G228" s="41">
        <v>150</v>
      </c>
      <c r="H228" s="41">
        <v>150</v>
      </c>
      <c r="I228" s="41">
        <v>150</v>
      </c>
      <c r="J228" s="41">
        <v>150</v>
      </c>
      <c r="K228" s="10"/>
      <c r="L228" s="10"/>
      <c r="M228" s="10"/>
      <c r="N228" s="10"/>
      <c r="O228" s="10"/>
      <c r="P228" s="10"/>
    </row>
    <row r="229" spans="1:18">
      <c r="A229" s="30">
        <v>635006</v>
      </c>
      <c r="B229" s="52" t="s">
        <v>55</v>
      </c>
      <c r="C229" s="41">
        <v>1989.98</v>
      </c>
      <c r="D229" s="41">
        <v>0</v>
      </c>
      <c r="E229" s="41">
        <v>100</v>
      </c>
      <c r="F229" s="41">
        <v>100</v>
      </c>
      <c r="G229" s="41">
        <v>100</v>
      </c>
      <c r="H229" s="41">
        <v>100</v>
      </c>
      <c r="I229" s="41">
        <v>100</v>
      </c>
      <c r="J229" s="41">
        <v>100</v>
      </c>
      <c r="K229" s="10"/>
      <c r="L229" s="10"/>
      <c r="M229" s="10"/>
      <c r="N229" s="10"/>
      <c r="O229" s="10"/>
      <c r="P229" s="10"/>
    </row>
    <row r="230" spans="1:18">
      <c r="A230" s="30">
        <v>637004</v>
      </c>
      <c r="B230" s="52" t="s">
        <v>56</v>
      </c>
      <c r="C230" s="41">
        <v>300</v>
      </c>
      <c r="D230" s="41">
        <v>300</v>
      </c>
      <c r="E230" s="41">
        <v>300</v>
      </c>
      <c r="F230" s="41">
        <v>300</v>
      </c>
      <c r="G230" s="41">
        <v>300</v>
      </c>
      <c r="H230" s="41">
        <v>300</v>
      </c>
      <c r="I230" s="41">
        <v>300</v>
      </c>
      <c r="J230" s="41">
        <v>300</v>
      </c>
      <c r="K230" s="10"/>
      <c r="L230" s="10"/>
      <c r="M230" s="10"/>
      <c r="N230" s="10"/>
      <c r="O230" s="10"/>
      <c r="P230" s="10"/>
    </row>
    <row r="231" spans="1:18">
      <c r="A231" s="117" t="s">
        <v>207</v>
      </c>
      <c r="B231" s="108" t="s">
        <v>209</v>
      </c>
      <c r="C231" s="38">
        <f>SUM(C232:C237)</f>
        <v>38462.29</v>
      </c>
      <c r="D231" s="38">
        <f t="shared" ref="D231" si="141">SUM(D232:D237)</f>
        <v>19066.899999999998</v>
      </c>
      <c r="E231" s="38">
        <f>SUM(E232:E237)</f>
        <v>50825</v>
      </c>
      <c r="F231" s="38">
        <f t="shared" ref="F231" si="142">SUM(F232:F237)</f>
        <v>46815</v>
      </c>
      <c r="G231" s="38">
        <f t="shared" ref="G231" si="143">SUM(G232:G237)</f>
        <v>46815</v>
      </c>
      <c r="H231" s="38">
        <f t="shared" ref="H231:I231" si="144">SUM(H232:H237)</f>
        <v>54119</v>
      </c>
      <c r="I231" s="38">
        <f t="shared" si="144"/>
        <v>14350</v>
      </c>
      <c r="J231" s="38">
        <f t="shared" ref="J231" si="145">SUM(J232:J237)</f>
        <v>0</v>
      </c>
      <c r="K231" s="119"/>
      <c r="L231" s="10"/>
      <c r="M231" s="10"/>
      <c r="N231" s="10"/>
      <c r="O231" s="10"/>
      <c r="P231" s="10"/>
    </row>
    <row r="232" spans="1:18">
      <c r="A232" s="51" t="s">
        <v>294</v>
      </c>
      <c r="B232" s="52" t="s">
        <v>57</v>
      </c>
      <c r="C232" s="41">
        <v>1262.5</v>
      </c>
      <c r="D232" s="41">
        <v>1246.58</v>
      </c>
      <c r="E232" s="41">
        <v>6185</v>
      </c>
      <c r="F232" s="41">
        <v>8695</v>
      </c>
      <c r="G232" s="41">
        <v>8695</v>
      </c>
      <c r="H232" s="41">
        <v>1000</v>
      </c>
      <c r="I232" s="41">
        <v>0</v>
      </c>
      <c r="J232" s="41">
        <v>0</v>
      </c>
      <c r="K232" s="10"/>
      <c r="L232" s="10"/>
      <c r="M232" s="10"/>
      <c r="N232" s="10"/>
      <c r="O232" s="10"/>
      <c r="P232" s="10"/>
    </row>
    <row r="233" spans="1:18">
      <c r="A233" s="51" t="s">
        <v>79</v>
      </c>
      <c r="B233" s="52" t="s">
        <v>290</v>
      </c>
      <c r="C233" s="41">
        <v>27283.27</v>
      </c>
      <c r="D233" s="41">
        <v>12454.05</v>
      </c>
      <c r="E233" s="41">
        <v>31255</v>
      </c>
      <c r="F233" s="41">
        <v>27800</v>
      </c>
      <c r="G233" s="41">
        <v>27800</v>
      </c>
      <c r="H233" s="41">
        <v>38880</v>
      </c>
      <c r="I233" s="41">
        <v>9000</v>
      </c>
      <c r="J233" s="41">
        <v>0</v>
      </c>
      <c r="K233" s="10"/>
      <c r="L233" s="10"/>
      <c r="M233" s="10"/>
      <c r="N233" s="10"/>
      <c r="O233" s="10"/>
      <c r="P233" s="10"/>
      <c r="Q233" s="15"/>
      <c r="R233" s="14"/>
    </row>
    <row r="234" spans="1:18">
      <c r="A234" s="30">
        <v>621000</v>
      </c>
      <c r="B234" s="52" t="s">
        <v>80</v>
      </c>
      <c r="C234" s="41">
        <v>8594.83</v>
      </c>
      <c r="D234" s="41">
        <v>3944.18</v>
      </c>
      <c r="E234" s="41">
        <v>9785</v>
      </c>
      <c r="F234" s="41">
        <v>9820</v>
      </c>
      <c r="G234" s="41">
        <v>9820</v>
      </c>
      <c r="H234" s="41">
        <v>3888</v>
      </c>
      <c r="I234" s="41">
        <v>900</v>
      </c>
      <c r="J234" s="41">
        <v>0</v>
      </c>
      <c r="K234" s="10"/>
      <c r="L234" s="10"/>
      <c r="M234" s="10"/>
      <c r="N234" s="10"/>
      <c r="O234" s="10"/>
      <c r="P234" s="10"/>
    </row>
    <row r="235" spans="1:18">
      <c r="A235" s="30">
        <v>623000</v>
      </c>
      <c r="B235" s="52" t="s">
        <v>291</v>
      </c>
      <c r="C235" s="41">
        <v>191.82</v>
      </c>
      <c r="D235" s="41">
        <v>347.73</v>
      </c>
      <c r="E235" s="41">
        <v>610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10"/>
      <c r="L235" s="10"/>
      <c r="M235" s="10"/>
      <c r="N235" s="10"/>
      <c r="O235" s="10"/>
      <c r="P235" s="10"/>
    </row>
    <row r="236" spans="1:18">
      <c r="A236" s="30">
        <v>625001</v>
      </c>
      <c r="B236" s="52" t="s">
        <v>321</v>
      </c>
      <c r="C236" s="41">
        <v>361.47</v>
      </c>
      <c r="D236" s="41">
        <v>600.45000000000005</v>
      </c>
      <c r="E236" s="41">
        <v>2690</v>
      </c>
      <c r="F236" s="41">
        <v>0</v>
      </c>
      <c r="G236" s="41">
        <v>0</v>
      </c>
      <c r="H236" s="41">
        <v>9701</v>
      </c>
      <c r="I236" s="41">
        <v>2250</v>
      </c>
      <c r="J236" s="41">
        <v>0</v>
      </c>
      <c r="K236" s="10"/>
      <c r="L236" s="10"/>
      <c r="M236" s="10"/>
      <c r="N236" s="10"/>
      <c r="O236" s="10"/>
      <c r="P236" s="10"/>
    </row>
    <row r="237" spans="1:18">
      <c r="A237" s="30">
        <v>637014</v>
      </c>
      <c r="B237" s="52" t="s">
        <v>282</v>
      </c>
      <c r="C237" s="41">
        <v>768.4</v>
      </c>
      <c r="D237" s="41">
        <v>473.91</v>
      </c>
      <c r="E237" s="41">
        <v>300</v>
      </c>
      <c r="F237" s="41">
        <v>500</v>
      </c>
      <c r="G237" s="41">
        <v>500</v>
      </c>
      <c r="H237" s="41">
        <v>650</v>
      </c>
      <c r="I237" s="41">
        <v>2200</v>
      </c>
      <c r="J237" s="41">
        <v>0</v>
      </c>
      <c r="K237" s="10"/>
      <c r="L237" s="10"/>
      <c r="M237" s="10"/>
      <c r="N237" s="10"/>
      <c r="O237" s="10"/>
      <c r="P237" s="10"/>
    </row>
    <row r="238" spans="1:18">
      <c r="A238" s="116" t="s">
        <v>207</v>
      </c>
      <c r="B238" s="108" t="s">
        <v>208</v>
      </c>
      <c r="C238" s="38">
        <f>SUM(C239:C245)</f>
        <v>1562.02</v>
      </c>
      <c r="D238" s="38">
        <f t="shared" ref="D238" si="146">SUM(D239:D245)</f>
        <v>2052.4899999999998</v>
      </c>
      <c r="E238" s="38">
        <f>SUM(E239:E245)</f>
        <v>2195</v>
      </c>
      <c r="F238" s="38">
        <f t="shared" ref="F238" si="147">SUM(F239:F245)</f>
        <v>3045</v>
      </c>
      <c r="G238" s="38">
        <f t="shared" ref="G238" si="148">SUM(G239:G245)</f>
        <v>3045</v>
      </c>
      <c r="H238" s="38">
        <f t="shared" ref="H238:I238" si="149">SUM(H239:H245)</f>
        <v>3015</v>
      </c>
      <c r="I238" s="38">
        <f t="shared" si="149"/>
        <v>3015</v>
      </c>
      <c r="J238" s="38">
        <f t="shared" ref="J238" si="150">SUM(J239:J245)</f>
        <v>3095</v>
      </c>
      <c r="K238" s="10"/>
      <c r="L238" s="10"/>
      <c r="M238" s="10"/>
      <c r="N238" s="10"/>
      <c r="O238" s="10"/>
      <c r="P238" s="10"/>
    </row>
    <row r="239" spans="1:18" ht="15.75" customHeight="1">
      <c r="A239" s="97">
        <v>633006</v>
      </c>
      <c r="B239" s="96" t="s">
        <v>58</v>
      </c>
      <c r="C239" s="41">
        <v>53.99</v>
      </c>
      <c r="D239" s="41">
        <v>44.49</v>
      </c>
      <c r="E239" s="41">
        <v>45</v>
      </c>
      <c r="F239" s="41">
        <v>100</v>
      </c>
      <c r="G239" s="41">
        <v>100</v>
      </c>
      <c r="H239" s="41">
        <v>100</v>
      </c>
      <c r="I239" s="41">
        <v>100</v>
      </c>
      <c r="J239" s="41">
        <v>100</v>
      </c>
      <c r="K239" s="10"/>
      <c r="L239" s="10"/>
      <c r="M239" s="10"/>
      <c r="N239" s="10"/>
      <c r="O239" s="10"/>
      <c r="P239" s="10"/>
    </row>
    <row r="240" spans="1:18">
      <c r="A240" s="30">
        <v>637014</v>
      </c>
      <c r="B240" s="52" t="s">
        <v>59</v>
      </c>
      <c r="C240" s="41">
        <v>0</v>
      </c>
      <c r="D240" s="41">
        <v>0</v>
      </c>
      <c r="E240" s="41">
        <v>400</v>
      </c>
      <c r="F240" s="41">
        <v>400</v>
      </c>
      <c r="G240" s="41">
        <v>400</v>
      </c>
      <c r="H240" s="41">
        <v>400</v>
      </c>
      <c r="I240" s="41">
        <v>400</v>
      </c>
      <c r="J240" s="41">
        <v>400</v>
      </c>
      <c r="K240" s="10"/>
      <c r="L240" s="10"/>
      <c r="M240" s="10"/>
      <c r="N240" s="10"/>
      <c r="O240" s="10"/>
      <c r="P240" s="10"/>
    </row>
    <row r="241" spans="1:18">
      <c r="A241" s="30">
        <v>642001</v>
      </c>
      <c r="B241" s="52" t="s">
        <v>60</v>
      </c>
      <c r="C241" s="41">
        <v>118.03</v>
      </c>
      <c r="D241" s="41">
        <v>0</v>
      </c>
      <c r="E241" s="41">
        <v>400</v>
      </c>
      <c r="F241" s="41">
        <v>400</v>
      </c>
      <c r="G241" s="41">
        <v>400</v>
      </c>
      <c r="H241" s="41">
        <v>400</v>
      </c>
      <c r="I241" s="41">
        <v>400</v>
      </c>
      <c r="J241" s="41">
        <v>400</v>
      </c>
      <c r="K241" s="10"/>
      <c r="L241" s="10"/>
      <c r="M241" s="10"/>
      <c r="N241" s="10"/>
      <c r="O241" s="10"/>
      <c r="P241" s="10"/>
    </row>
    <row r="242" spans="1:18">
      <c r="A242" s="30">
        <v>634004</v>
      </c>
      <c r="B242" s="52" t="s">
        <v>96</v>
      </c>
      <c r="C242" s="41">
        <v>200</v>
      </c>
      <c r="D242" s="41">
        <v>300</v>
      </c>
      <c r="E242" s="41">
        <v>150</v>
      </c>
      <c r="F242" s="41">
        <v>150</v>
      </c>
      <c r="G242" s="41">
        <v>150</v>
      </c>
      <c r="H242" s="41">
        <v>200</v>
      </c>
      <c r="I242" s="41">
        <v>200</v>
      </c>
      <c r="J242" s="41">
        <v>200</v>
      </c>
      <c r="K242" s="10"/>
      <c r="L242" s="10"/>
      <c r="M242" s="10"/>
      <c r="N242" s="10"/>
      <c r="O242" s="10"/>
      <c r="P242" s="10"/>
    </row>
    <row r="243" spans="1:18">
      <c r="A243" s="30">
        <v>633006</v>
      </c>
      <c r="B243" s="52" t="s">
        <v>64</v>
      </c>
      <c r="C243" s="41">
        <v>0</v>
      </c>
      <c r="D243" s="41">
        <v>538</v>
      </c>
      <c r="E243" s="41">
        <v>0</v>
      </c>
      <c r="F243" s="41">
        <v>550</v>
      </c>
      <c r="G243" s="41">
        <v>550</v>
      </c>
      <c r="H243" s="41">
        <v>550</v>
      </c>
      <c r="I243" s="41">
        <v>550</v>
      </c>
      <c r="J243" s="41">
        <v>550</v>
      </c>
      <c r="K243" s="10"/>
      <c r="L243" s="10"/>
      <c r="M243" s="10"/>
      <c r="N243" s="10"/>
      <c r="O243" s="10"/>
      <c r="P243" s="10"/>
    </row>
    <row r="244" spans="1:18">
      <c r="A244" s="30">
        <v>633006</v>
      </c>
      <c r="B244" s="52" t="s">
        <v>317</v>
      </c>
      <c r="C244" s="41">
        <v>0</v>
      </c>
      <c r="D244" s="41">
        <v>0</v>
      </c>
      <c r="E244" s="41">
        <v>0</v>
      </c>
      <c r="F244" s="41">
        <v>245</v>
      </c>
      <c r="G244" s="41">
        <v>245</v>
      </c>
      <c r="H244" s="41">
        <v>165</v>
      </c>
      <c r="I244" s="41">
        <v>165</v>
      </c>
      <c r="J244" s="41">
        <v>245</v>
      </c>
      <c r="K244" s="10"/>
      <c r="L244" s="10"/>
      <c r="M244" s="10"/>
      <c r="N244" s="10"/>
      <c r="O244" s="10"/>
      <c r="P244" s="10"/>
    </row>
    <row r="245" spans="1:18">
      <c r="A245" s="30">
        <v>642014</v>
      </c>
      <c r="B245" s="52" t="s">
        <v>206</v>
      </c>
      <c r="C245" s="41">
        <v>1190</v>
      </c>
      <c r="D245" s="41">
        <v>1170</v>
      </c>
      <c r="E245" s="41">
        <v>1200</v>
      </c>
      <c r="F245" s="41">
        <v>1200</v>
      </c>
      <c r="G245" s="41">
        <v>1200</v>
      </c>
      <c r="H245" s="41">
        <v>1200</v>
      </c>
      <c r="I245" s="41">
        <v>1200</v>
      </c>
      <c r="J245" s="41">
        <v>1200</v>
      </c>
      <c r="K245" s="2"/>
      <c r="L245" s="2"/>
      <c r="M245" s="2"/>
      <c r="N245" s="2"/>
      <c r="O245" s="2"/>
      <c r="P245" s="2"/>
    </row>
    <row r="246" spans="1:18">
      <c r="A246" s="116" t="s">
        <v>205</v>
      </c>
      <c r="B246" s="108" t="s">
        <v>204</v>
      </c>
      <c r="C246" s="38">
        <f t="shared" ref="C246:J246" si="151">SUM(C247:C259)</f>
        <v>34885.589999999997</v>
      </c>
      <c r="D246" s="38">
        <f t="shared" si="151"/>
        <v>29203.320000000003</v>
      </c>
      <c r="E246" s="38">
        <f t="shared" si="151"/>
        <v>28542</v>
      </c>
      <c r="F246" s="38">
        <f t="shared" si="151"/>
        <v>38433</v>
      </c>
      <c r="G246" s="38">
        <f t="shared" si="151"/>
        <v>38433</v>
      </c>
      <c r="H246" s="38">
        <f t="shared" si="151"/>
        <v>2073</v>
      </c>
      <c r="I246" s="38">
        <f t="shared" si="151"/>
        <v>1873</v>
      </c>
      <c r="J246" s="38">
        <f t="shared" si="151"/>
        <v>1873</v>
      </c>
      <c r="K246" s="10"/>
      <c r="L246" s="10"/>
      <c r="M246" s="10"/>
      <c r="N246" s="10"/>
      <c r="O246" s="10"/>
      <c r="P246" s="10"/>
    </row>
    <row r="247" spans="1:18">
      <c r="A247" s="30">
        <v>10700611000</v>
      </c>
      <c r="B247" s="52" t="s">
        <v>104</v>
      </c>
      <c r="C247" s="31">
        <v>13568.57</v>
      </c>
      <c r="D247" s="31">
        <v>15457.6</v>
      </c>
      <c r="E247" s="31">
        <v>14626</v>
      </c>
      <c r="F247" s="31">
        <v>25000</v>
      </c>
      <c r="G247" s="31">
        <v>25000</v>
      </c>
      <c r="H247" s="31">
        <v>0</v>
      </c>
      <c r="I247" s="31">
        <v>0</v>
      </c>
      <c r="J247" s="31">
        <v>0</v>
      </c>
      <c r="K247" s="10"/>
      <c r="L247" s="10"/>
      <c r="M247" s="10"/>
      <c r="N247" s="10"/>
      <c r="O247" s="10"/>
      <c r="P247" s="10"/>
    </row>
    <row r="248" spans="1:18">
      <c r="A248" s="98" t="s">
        <v>116</v>
      </c>
      <c r="B248" s="52" t="s">
        <v>309</v>
      </c>
      <c r="C248" s="31">
        <v>5591.85</v>
      </c>
      <c r="D248" s="31">
        <v>6633.48</v>
      </c>
      <c r="E248" s="31">
        <v>6050</v>
      </c>
      <c r="F248" s="31">
        <v>9712</v>
      </c>
      <c r="G248" s="31">
        <v>9712</v>
      </c>
      <c r="H248" s="31">
        <v>0</v>
      </c>
      <c r="I248" s="31">
        <v>0</v>
      </c>
      <c r="J248" s="31">
        <v>0</v>
      </c>
      <c r="K248" s="10"/>
      <c r="L248" s="10"/>
      <c r="M248" s="10"/>
      <c r="N248" s="10"/>
      <c r="O248" s="10"/>
      <c r="P248" s="10"/>
    </row>
    <row r="249" spans="1:18">
      <c r="A249" s="42">
        <v>612000</v>
      </c>
      <c r="B249" s="52" t="s">
        <v>221</v>
      </c>
      <c r="C249" s="31">
        <v>0</v>
      </c>
      <c r="D249" s="31">
        <v>3172.44</v>
      </c>
      <c r="E249" s="31">
        <v>3250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10"/>
      <c r="L249" s="10"/>
      <c r="M249" s="10"/>
      <c r="N249" s="10"/>
      <c r="O249" s="10"/>
      <c r="P249" s="10"/>
    </row>
    <row r="250" spans="1:18">
      <c r="A250" s="42">
        <v>614000</v>
      </c>
      <c r="B250" s="52" t="s">
        <v>222</v>
      </c>
      <c r="C250" s="31">
        <v>295</v>
      </c>
      <c r="D250" s="31">
        <v>1274.5</v>
      </c>
      <c r="E250" s="31">
        <v>1000</v>
      </c>
      <c r="F250" s="31">
        <v>1000</v>
      </c>
      <c r="G250" s="31">
        <v>1000</v>
      </c>
      <c r="H250" s="31">
        <v>0</v>
      </c>
      <c r="I250" s="31">
        <v>0</v>
      </c>
      <c r="J250" s="31">
        <v>0</v>
      </c>
      <c r="K250" s="10"/>
      <c r="L250" s="10"/>
      <c r="M250" s="10"/>
      <c r="N250" s="10"/>
      <c r="O250" s="10"/>
      <c r="P250" s="10"/>
    </row>
    <row r="251" spans="1:18" ht="36">
      <c r="A251" s="23" t="s">
        <v>0</v>
      </c>
      <c r="B251" s="81" t="s">
        <v>1</v>
      </c>
      <c r="C251" s="24" t="str">
        <f t="shared" ref="C251:J251" si="152">C4</f>
        <v>Skutočnosť k 31.12.2017</v>
      </c>
      <c r="D251" s="24" t="str">
        <f t="shared" si="152"/>
        <v>Skutočnosť k 31.12.2018</v>
      </c>
      <c r="E251" s="24" t="str">
        <f t="shared" si="152"/>
        <v>Schválený rozpočet 2019</v>
      </c>
      <c r="F251" s="24" t="str">
        <f t="shared" si="152"/>
        <v>Upravený rozpočet  2019</v>
      </c>
      <c r="G251" s="24" t="str">
        <f t="shared" si="152"/>
        <v>Očakávaná skutočnosť 2019</v>
      </c>
      <c r="H251" s="125" t="str">
        <f t="shared" si="152"/>
        <v>Rozpočet na rok 2020</v>
      </c>
      <c r="I251" s="24" t="str">
        <f t="shared" si="152"/>
        <v>Rozpočet na rok 2021</v>
      </c>
      <c r="J251" s="24" t="str">
        <f t="shared" si="152"/>
        <v>Rozpočet  na rok 2022</v>
      </c>
      <c r="K251" s="5"/>
      <c r="L251" s="5"/>
      <c r="M251" s="5"/>
      <c r="N251" s="5"/>
      <c r="O251" s="5"/>
      <c r="P251" s="5"/>
    </row>
    <row r="252" spans="1:18" ht="15.75" customHeight="1">
      <c r="A252" s="97">
        <v>634003</v>
      </c>
      <c r="B252" s="96" t="s">
        <v>107</v>
      </c>
      <c r="C252" s="31">
        <v>98.15</v>
      </c>
      <c r="D252" s="103">
        <v>98.15</v>
      </c>
      <c r="E252" s="31">
        <v>98</v>
      </c>
      <c r="F252" s="31">
        <v>98</v>
      </c>
      <c r="G252" s="31">
        <v>98</v>
      </c>
      <c r="H252" s="31">
        <v>0</v>
      </c>
      <c r="I252" s="31">
        <v>0</v>
      </c>
      <c r="J252" s="31">
        <v>0</v>
      </c>
      <c r="K252" s="10"/>
      <c r="L252" s="10"/>
      <c r="M252" s="10"/>
      <c r="N252" s="10"/>
      <c r="O252" s="10"/>
      <c r="P252" s="10"/>
    </row>
    <row r="253" spans="1:18" ht="15.75" customHeight="1">
      <c r="A253" s="98">
        <v>635015</v>
      </c>
      <c r="B253" s="96" t="s">
        <v>109</v>
      </c>
      <c r="C253" s="31">
        <v>72.680000000000007</v>
      </c>
      <c r="D253" s="31">
        <v>73.25</v>
      </c>
      <c r="E253" s="31">
        <v>73</v>
      </c>
      <c r="F253" s="31">
        <v>73</v>
      </c>
      <c r="G253" s="31">
        <v>73</v>
      </c>
      <c r="H253" s="31">
        <v>73</v>
      </c>
      <c r="I253" s="31">
        <v>73</v>
      </c>
      <c r="J253" s="31">
        <v>73</v>
      </c>
      <c r="K253" s="10"/>
      <c r="L253" s="10"/>
      <c r="M253" s="10"/>
      <c r="N253" s="10"/>
      <c r="O253" s="10"/>
      <c r="P253" s="10"/>
    </row>
    <row r="254" spans="1:18">
      <c r="A254" s="30">
        <v>633016</v>
      </c>
      <c r="B254" s="52" t="s">
        <v>115</v>
      </c>
      <c r="C254" s="31">
        <v>602</v>
      </c>
      <c r="D254" s="31">
        <v>30.87</v>
      </c>
      <c r="E254" s="31">
        <v>150</v>
      </c>
      <c r="F254" s="31">
        <v>150</v>
      </c>
      <c r="G254" s="31">
        <v>150</v>
      </c>
      <c r="H254" s="31">
        <v>0</v>
      </c>
      <c r="I254" s="31">
        <v>0</v>
      </c>
      <c r="J254" s="31">
        <v>0</v>
      </c>
      <c r="K254" s="10"/>
      <c r="L254" s="10"/>
      <c r="M254" s="10"/>
      <c r="N254" s="10"/>
      <c r="O254" s="10"/>
      <c r="P254" s="10"/>
      <c r="R254" s="16"/>
    </row>
    <row r="255" spans="1:18">
      <c r="A255" s="30">
        <v>637004</v>
      </c>
      <c r="B255" s="52" t="s">
        <v>108</v>
      </c>
      <c r="C255" s="31">
        <v>1273.46</v>
      </c>
      <c r="D255" s="31">
        <v>238.23</v>
      </c>
      <c r="E255" s="31">
        <v>195</v>
      </c>
      <c r="F255" s="31">
        <v>100</v>
      </c>
      <c r="G255" s="31">
        <v>100</v>
      </c>
      <c r="H255" s="31">
        <v>0</v>
      </c>
      <c r="I255" s="31">
        <v>0</v>
      </c>
      <c r="J255" s="31">
        <v>0</v>
      </c>
      <c r="K255" s="10"/>
      <c r="L255" s="10"/>
      <c r="M255" s="10"/>
      <c r="N255" s="10"/>
      <c r="O255" s="10"/>
      <c r="P255" s="10"/>
    </row>
    <row r="256" spans="1:18">
      <c r="A256" s="30">
        <v>636001</v>
      </c>
      <c r="B256" s="52" t="s">
        <v>310</v>
      </c>
      <c r="C256" s="31">
        <v>6000</v>
      </c>
      <c r="D256" s="31"/>
      <c r="E256" s="31">
        <v>0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10"/>
      <c r="L256" s="10"/>
      <c r="M256" s="10"/>
      <c r="N256" s="10"/>
      <c r="O256" s="10"/>
      <c r="P256" s="10"/>
    </row>
    <row r="257" spans="1:16">
      <c r="A257" s="30">
        <v>637027</v>
      </c>
      <c r="B257" s="52" t="s">
        <v>311</v>
      </c>
      <c r="C257" s="31">
        <v>2948.21</v>
      </c>
      <c r="D257" s="31">
        <v>160.33000000000001</v>
      </c>
      <c r="E257" s="31">
        <v>0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10"/>
      <c r="L257" s="10"/>
      <c r="M257" s="10"/>
      <c r="N257" s="10"/>
      <c r="O257" s="10"/>
      <c r="P257" s="10"/>
    </row>
    <row r="258" spans="1:16">
      <c r="A258" s="30">
        <v>633006</v>
      </c>
      <c r="B258" s="52" t="s">
        <v>106</v>
      </c>
      <c r="C258" s="31">
        <v>2261.85</v>
      </c>
      <c r="D258" s="31">
        <v>100</v>
      </c>
      <c r="E258" s="31">
        <v>100</v>
      </c>
      <c r="F258" s="31">
        <v>800</v>
      </c>
      <c r="G258" s="31">
        <v>800</v>
      </c>
      <c r="H258" s="31">
        <v>500</v>
      </c>
      <c r="I258" s="31">
        <v>300</v>
      </c>
      <c r="J258" s="31">
        <v>300</v>
      </c>
      <c r="K258" s="10"/>
      <c r="L258" s="10"/>
      <c r="M258" s="10"/>
      <c r="N258" s="10"/>
      <c r="O258" s="10"/>
      <c r="P258" s="10"/>
    </row>
    <row r="259" spans="1:16" ht="14.25" customHeight="1">
      <c r="A259" s="97">
        <v>632001</v>
      </c>
      <c r="B259" s="96" t="s">
        <v>105</v>
      </c>
      <c r="C259" s="31">
        <v>2173.8200000000002</v>
      </c>
      <c r="D259" s="31">
        <v>1964.47</v>
      </c>
      <c r="E259" s="31">
        <v>3000</v>
      </c>
      <c r="F259" s="31">
        <v>1500</v>
      </c>
      <c r="G259" s="31">
        <v>1500</v>
      </c>
      <c r="H259" s="31">
        <v>1500</v>
      </c>
      <c r="I259" s="31">
        <v>1500</v>
      </c>
      <c r="J259" s="31">
        <v>1500</v>
      </c>
      <c r="K259" s="2"/>
      <c r="L259" s="2"/>
      <c r="M259" s="2"/>
      <c r="N259" s="2"/>
      <c r="O259" s="2"/>
      <c r="P259" s="2"/>
    </row>
    <row r="260" spans="1:16">
      <c r="A260" s="114"/>
      <c r="B260" s="110" t="s">
        <v>61</v>
      </c>
      <c r="C260" s="112">
        <f t="shared" ref="C260:J260" si="153">C63+C103+C108+C114+C117+C119+C127+C137+C153+C157+C164+C166+C168+C181+C184+C187+C200+C217+C223+C225+C231+C238+C246</f>
        <v>297681.09999999998</v>
      </c>
      <c r="D260" s="112">
        <f t="shared" si="153"/>
        <v>243007.55000000002</v>
      </c>
      <c r="E260" s="112">
        <f t="shared" si="153"/>
        <v>259173</v>
      </c>
      <c r="F260" s="112">
        <f t="shared" si="153"/>
        <v>280695</v>
      </c>
      <c r="G260" s="112">
        <f t="shared" si="153"/>
        <v>281745</v>
      </c>
      <c r="H260" s="112">
        <f t="shared" si="153"/>
        <v>256394</v>
      </c>
      <c r="I260" s="112">
        <f t="shared" si="153"/>
        <v>220645</v>
      </c>
      <c r="J260" s="112">
        <f t="shared" si="153"/>
        <v>206695</v>
      </c>
    </row>
    <row r="261" spans="1:16">
      <c r="A261" s="55"/>
      <c r="B261" s="87"/>
      <c r="C261" s="55"/>
      <c r="D261" s="55"/>
      <c r="E261" s="55"/>
      <c r="F261" s="55"/>
      <c r="G261" s="55"/>
      <c r="H261" s="55"/>
      <c r="I261" s="55"/>
      <c r="J261" s="55"/>
    </row>
    <row r="262" spans="1:16">
      <c r="A262" s="55"/>
      <c r="B262" s="87"/>
      <c r="C262" s="55"/>
      <c r="D262" s="55"/>
      <c r="E262" s="55"/>
      <c r="F262" s="55"/>
      <c r="G262" s="55"/>
      <c r="H262" s="55"/>
      <c r="I262" s="55"/>
      <c r="J262" s="55"/>
    </row>
    <row r="263" spans="1:16">
      <c r="A263" s="47"/>
      <c r="B263" s="87"/>
      <c r="C263" s="55"/>
      <c r="D263" s="55"/>
      <c r="E263" s="55"/>
      <c r="F263" s="55"/>
      <c r="G263" s="55"/>
      <c r="H263" s="55"/>
      <c r="I263" s="55"/>
      <c r="J263" s="55"/>
    </row>
    <row r="264" spans="1:16" ht="15.75">
      <c r="A264" s="130" t="s">
        <v>81</v>
      </c>
      <c r="B264" s="85"/>
      <c r="C264" s="56"/>
      <c r="D264" s="56"/>
      <c r="E264" s="56"/>
      <c r="F264" s="56"/>
      <c r="G264" s="56"/>
      <c r="H264" s="56"/>
      <c r="I264" s="56"/>
      <c r="J264" s="56"/>
      <c r="K264" s="10"/>
      <c r="L264" s="10"/>
      <c r="M264" s="10"/>
      <c r="N264" s="10"/>
      <c r="O264" s="10"/>
      <c r="P264" s="10"/>
    </row>
    <row r="265" spans="1:16" ht="36">
      <c r="A265" s="23" t="s">
        <v>0</v>
      </c>
      <c r="B265" s="81" t="s">
        <v>1</v>
      </c>
      <c r="C265" s="50" t="str">
        <f t="shared" ref="C265:J265" si="154">C4</f>
        <v>Skutočnosť k 31.12.2017</v>
      </c>
      <c r="D265" s="50" t="str">
        <f t="shared" si="154"/>
        <v>Skutočnosť k 31.12.2018</v>
      </c>
      <c r="E265" s="50" t="str">
        <f t="shared" si="154"/>
        <v>Schválený rozpočet 2019</v>
      </c>
      <c r="F265" s="50" t="str">
        <f t="shared" si="154"/>
        <v>Upravený rozpočet  2019</v>
      </c>
      <c r="G265" s="50" t="str">
        <f t="shared" si="154"/>
        <v>Očakávaná skutočnosť 2019</v>
      </c>
      <c r="H265" s="126" t="str">
        <f t="shared" si="154"/>
        <v>Rozpočet na rok 2020</v>
      </c>
      <c r="I265" s="50" t="str">
        <f t="shared" si="154"/>
        <v>Rozpočet na rok 2021</v>
      </c>
      <c r="J265" s="50" t="str">
        <f t="shared" si="154"/>
        <v>Rozpočet  na rok 2022</v>
      </c>
      <c r="K265" s="2"/>
      <c r="L265" s="2"/>
      <c r="M265" s="2"/>
      <c r="N265" s="2"/>
      <c r="O265" s="2"/>
      <c r="P265" s="2"/>
    </row>
    <row r="266" spans="1:16" ht="12.75" customHeight="1">
      <c r="A266" s="51" t="s">
        <v>235</v>
      </c>
      <c r="B266" s="43" t="s">
        <v>236</v>
      </c>
      <c r="C266" s="31">
        <v>0</v>
      </c>
      <c r="D266" s="31"/>
      <c r="E266" s="31">
        <v>0</v>
      </c>
      <c r="F266" s="31">
        <v>14250</v>
      </c>
      <c r="G266" s="31">
        <v>14250</v>
      </c>
      <c r="H266" s="31">
        <v>14250</v>
      </c>
      <c r="I266" s="31">
        <v>0</v>
      </c>
      <c r="J266" s="31">
        <v>0</v>
      </c>
      <c r="K266" s="10"/>
      <c r="L266" s="10"/>
      <c r="M266" s="10"/>
      <c r="N266" s="10"/>
      <c r="O266" s="10"/>
      <c r="P266" s="10"/>
    </row>
    <row r="267" spans="1:16" ht="12.75" customHeight="1">
      <c r="A267" s="51" t="s">
        <v>322</v>
      </c>
      <c r="B267" s="43" t="s">
        <v>323</v>
      </c>
      <c r="C267" s="31">
        <v>0</v>
      </c>
      <c r="D267" s="31">
        <v>2388</v>
      </c>
      <c r="E267" s="31">
        <v>0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10"/>
      <c r="L267" s="10"/>
      <c r="M267" s="10"/>
      <c r="N267" s="10"/>
      <c r="O267" s="10"/>
      <c r="P267" s="10"/>
    </row>
    <row r="268" spans="1:16" ht="12.75" customHeight="1">
      <c r="A268" s="51" t="s">
        <v>237</v>
      </c>
      <c r="B268" s="43" t="s">
        <v>236</v>
      </c>
      <c r="C268" s="31"/>
      <c r="D268" s="31"/>
      <c r="E268" s="31"/>
      <c r="F268" s="31">
        <v>750</v>
      </c>
      <c r="G268" s="31">
        <v>750</v>
      </c>
      <c r="H268" s="31">
        <v>750</v>
      </c>
      <c r="I268" s="31">
        <v>0</v>
      </c>
      <c r="J268" s="31">
        <v>0</v>
      </c>
      <c r="K268" s="10"/>
      <c r="L268" s="10"/>
      <c r="M268" s="10"/>
      <c r="N268" s="10"/>
      <c r="O268" s="10"/>
      <c r="P268" s="10"/>
    </row>
    <row r="269" spans="1:16" ht="12.75" customHeight="1">
      <c r="A269" s="51" t="s">
        <v>269</v>
      </c>
      <c r="B269" s="43" t="s">
        <v>313</v>
      </c>
      <c r="C269" s="31">
        <v>2008</v>
      </c>
      <c r="D269" s="31">
        <v>26443</v>
      </c>
      <c r="E269" s="31">
        <v>0</v>
      </c>
      <c r="F269" s="31">
        <v>3020</v>
      </c>
      <c r="G269" s="31">
        <v>3020</v>
      </c>
      <c r="H269" s="31">
        <v>7000</v>
      </c>
      <c r="I269" s="31">
        <v>0</v>
      </c>
      <c r="J269" s="31">
        <v>0</v>
      </c>
      <c r="K269" s="10"/>
      <c r="L269" s="10"/>
      <c r="M269" s="10"/>
      <c r="N269" s="10"/>
      <c r="O269" s="10"/>
      <c r="P269" s="10"/>
    </row>
    <row r="270" spans="1:16">
      <c r="A270" s="51" t="s">
        <v>237</v>
      </c>
      <c r="B270" s="43" t="s">
        <v>238</v>
      </c>
      <c r="C270" s="31">
        <v>0</v>
      </c>
      <c r="D270" s="31"/>
      <c r="E270" s="31">
        <v>0</v>
      </c>
      <c r="F270" s="31">
        <v>15000</v>
      </c>
      <c r="G270" s="31">
        <v>15000</v>
      </c>
      <c r="H270" s="31">
        <v>15000</v>
      </c>
      <c r="I270" s="31">
        <v>0</v>
      </c>
      <c r="J270" s="31">
        <v>0</v>
      </c>
      <c r="K270" s="10"/>
      <c r="L270" s="10"/>
      <c r="M270" s="10"/>
      <c r="N270" s="10"/>
      <c r="O270" s="10"/>
      <c r="P270" s="10"/>
    </row>
    <row r="271" spans="1:16">
      <c r="A271" s="51" t="s">
        <v>324</v>
      </c>
      <c r="B271" s="43" t="s">
        <v>325</v>
      </c>
      <c r="C271" s="31"/>
      <c r="D271" s="31">
        <v>10790</v>
      </c>
      <c r="E271" s="31">
        <v>0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10"/>
      <c r="L271" s="10"/>
      <c r="M271" s="10"/>
      <c r="N271" s="10"/>
      <c r="O271" s="10"/>
      <c r="P271" s="10"/>
    </row>
    <row r="272" spans="1:16">
      <c r="A272" s="51" t="s">
        <v>258</v>
      </c>
      <c r="B272" s="43" t="s">
        <v>240</v>
      </c>
      <c r="C272" s="31">
        <v>0</v>
      </c>
      <c r="D272" s="31"/>
      <c r="E272" s="31">
        <v>0</v>
      </c>
      <c r="F272" s="31">
        <v>3000</v>
      </c>
      <c r="G272" s="31">
        <v>3000</v>
      </c>
      <c r="H272" s="31">
        <v>0</v>
      </c>
      <c r="I272" s="31">
        <v>0</v>
      </c>
      <c r="J272" s="31">
        <v>0</v>
      </c>
      <c r="K272" s="10"/>
      <c r="L272" s="10"/>
      <c r="M272" s="10"/>
      <c r="N272" s="10"/>
      <c r="O272" s="10"/>
      <c r="P272" s="10"/>
    </row>
    <row r="273" spans="1:16" ht="16.5" customHeight="1">
      <c r="A273" s="100" t="s">
        <v>229</v>
      </c>
      <c r="B273" s="99" t="s">
        <v>281</v>
      </c>
      <c r="C273" s="31"/>
      <c r="D273" s="31">
        <v>108272.93</v>
      </c>
      <c r="E273" s="31"/>
      <c r="F273" s="31">
        <v>100000</v>
      </c>
      <c r="G273" s="31">
        <v>100000</v>
      </c>
      <c r="H273" s="31">
        <v>16500</v>
      </c>
      <c r="I273" s="31">
        <v>0</v>
      </c>
      <c r="J273" s="31">
        <v>0</v>
      </c>
      <c r="K273" s="10"/>
      <c r="L273" s="10"/>
      <c r="M273" s="10"/>
      <c r="N273" s="10"/>
      <c r="O273" s="10"/>
      <c r="P273" s="10"/>
    </row>
    <row r="274" spans="1:16">
      <c r="A274" s="100" t="s">
        <v>319</v>
      </c>
      <c r="B274" s="99" t="s">
        <v>312</v>
      </c>
      <c r="C274" s="31">
        <v>11120.58</v>
      </c>
      <c r="D274" s="31">
        <v>14910.9</v>
      </c>
      <c r="E274" s="31">
        <v>0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10"/>
      <c r="L274" s="10"/>
      <c r="M274" s="10"/>
      <c r="N274" s="10"/>
      <c r="O274" s="10"/>
      <c r="P274" s="10"/>
    </row>
    <row r="275" spans="1:16">
      <c r="A275" s="51" t="s">
        <v>229</v>
      </c>
      <c r="B275" s="43" t="s">
        <v>248</v>
      </c>
      <c r="C275" s="31"/>
      <c r="D275" s="31"/>
      <c r="E275" s="31"/>
      <c r="F275" s="31">
        <v>5280</v>
      </c>
      <c r="G275" s="31">
        <v>5280</v>
      </c>
      <c r="H275" s="31">
        <v>0</v>
      </c>
      <c r="I275" s="31">
        <v>0</v>
      </c>
      <c r="J275" s="31">
        <v>0</v>
      </c>
      <c r="K275" s="10"/>
      <c r="L275" s="10"/>
      <c r="M275" s="10"/>
      <c r="N275" s="10"/>
      <c r="O275" s="10"/>
      <c r="P275" s="10"/>
    </row>
    <row r="276" spans="1:16">
      <c r="A276" s="51" t="s">
        <v>229</v>
      </c>
      <c r="B276" s="43" t="s">
        <v>239</v>
      </c>
      <c r="C276" s="31">
        <v>0</v>
      </c>
      <c r="D276" s="31"/>
      <c r="E276" s="31">
        <v>2000</v>
      </c>
      <c r="F276" s="31">
        <v>1750</v>
      </c>
      <c r="G276" s="31">
        <v>1750</v>
      </c>
      <c r="H276" s="48"/>
      <c r="I276" s="31">
        <v>0</v>
      </c>
      <c r="J276" s="31">
        <v>0</v>
      </c>
      <c r="K276" s="10"/>
      <c r="L276" s="10"/>
      <c r="M276" s="10"/>
      <c r="N276" s="10"/>
      <c r="O276" s="10"/>
      <c r="P276" s="10"/>
    </row>
    <row r="277" spans="1:16">
      <c r="A277" s="51" t="s">
        <v>327</v>
      </c>
      <c r="B277" s="43" t="s">
        <v>328</v>
      </c>
      <c r="C277" s="31"/>
      <c r="D277" s="31">
        <v>179451.42</v>
      </c>
      <c r="E277" s="31"/>
      <c r="F277" s="31"/>
      <c r="G277" s="31"/>
      <c r="H277" s="48"/>
      <c r="I277" s="31"/>
      <c r="J277" s="31"/>
      <c r="K277" s="10"/>
      <c r="L277" s="10"/>
      <c r="M277" s="10"/>
      <c r="N277" s="10"/>
      <c r="O277" s="10"/>
      <c r="P277" s="10"/>
    </row>
    <row r="278" spans="1:16">
      <c r="A278" s="51" t="s">
        <v>229</v>
      </c>
      <c r="B278" s="43" t="s">
        <v>318</v>
      </c>
      <c r="C278" s="31">
        <v>0</v>
      </c>
      <c r="D278" s="31">
        <v>30000</v>
      </c>
      <c r="E278" s="31">
        <v>30000</v>
      </c>
      <c r="F278" s="31">
        <v>30000</v>
      </c>
      <c r="G278" s="31">
        <v>30000</v>
      </c>
      <c r="H278" s="31">
        <v>0</v>
      </c>
      <c r="I278" s="31">
        <v>0</v>
      </c>
      <c r="J278" s="31">
        <v>0</v>
      </c>
      <c r="K278" s="2"/>
      <c r="L278" s="2"/>
      <c r="M278" s="2"/>
      <c r="N278" s="2"/>
      <c r="O278" s="2"/>
      <c r="P278" s="2"/>
    </row>
    <row r="279" spans="1:16">
      <c r="A279" s="57" t="s">
        <v>269</v>
      </c>
      <c r="B279" s="104" t="s">
        <v>326</v>
      </c>
      <c r="C279" s="105">
        <v>0</v>
      </c>
      <c r="D279" s="105">
        <v>2985.59</v>
      </c>
      <c r="E279" s="105">
        <v>0</v>
      </c>
      <c r="F279" s="105">
        <v>0</v>
      </c>
      <c r="G279" s="105">
        <v>0</v>
      </c>
      <c r="H279" s="105">
        <v>0</v>
      </c>
      <c r="I279" s="105">
        <v>0</v>
      </c>
      <c r="J279" s="105">
        <v>0</v>
      </c>
      <c r="K279" s="2"/>
      <c r="L279" s="2"/>
      <c r="M279" s="2"/>
      <c r="N279" s="2"/>
      <c r="O279" s="2"/>
      <c r="P279" s="2"/>
    </row>
    <row r="280" spans="1:16">
      <c r="A280" s="120"/>
      <c r="B280" s="110" t="s">
        <v>75</v>
      </c>
      <c r="C280" s="112">
        <f>SUM(C266:C279)</f>
        <v>13128.58</v>
      </c>
      <c r="D280" s="112">
        <v>375241.84</v>
      </c>
      <c r="E280" s="112">
        <f t="shared" ref="E280:J280" si="155">SUM(E266:E279)</f>
        <v>32000</v>
      </c>
      <c r="F280" s="112">
        <f t="shared" si="155"/>
        <v>173050</v>
      </c>
      <c r="G280" s="112">
        <f t="shared" si="155"/>
        <v>173050</v>
      </c>
      <c r="H280" s="112">
        <f t="shared" si="155"/>
        <v>53500</v>
      </c>
      <c r="I280" s="112">
        <f t="shared" si="155"/>
        <v>0</v>
      </c>
      <c r="J280" s="112">
        <f t="shared" si="155"/>
        <v>0</v>
      </c>
      <c r="K280" s="2"/>
      <c r="L280" s="2"/>
      <c r="M280" s="2"/>
      <c r="N280" s="2"/>
      <c r="O280" s="2"/>
      <c r="P280" s="2"/>
    </row>
    <row r="281" spans="1:16">
      <c r="A281" s="57"/>
      <c r="B281" s="58"/>
      <c r="C281" s="46"/>
      <c r="D281" s="46"/>
      <c r="E281" s="46"/>
      <c r="F281" s="46"/>
      <c r="G281" s="46"/>
      <c r="H281" s="46"/>
      <c r="I281" s="46"/>
      <c r="J281" s="46"/>
      <c r="K281" s="2"/>
      <c r="L281" s="2"/>
      <c r="M281" s="2"/>
      <c r="N281" s="2"/>
      <c r="O281" s="2"/>
      <c r="P281" s="2"/>
    </row>
    <row r="282" spans="1:16">
      <c r="A282" s="57"/>
      <c r="B282" s="85"/>
      <c r="C282" s="47"/>
      <c r="D282" s="47"/>
      <c r="E282" s="47"/>
      <c r="F282" s="47"/>
      <c r="G282" s="47"/>
      <c r="H282" s="47"/>
      <c r="I282" s="47"/>
      <c r="J282" s="47"/>
      <c r="K282" s="10"/>
      <c r="L282" s="10"/>
      <c r="M282" s="10"/>
      <c r="N282" s="10"/>
      <c r="O282" s="10"/>
      <c r="P282" s="10"/>
    </row>
    <row r="283" spans="1:16">
      <c r="A283" s="57"/>
      <c r="B283" s="58"/>
      <c r="C283" s="46"/>
      <c r="D283" s="46"/>
      <c r="E283" s="46"/>
      <c r="F283" s="46"/>
      <c r="G283" s="46"/>
      <c r="H283" s="46"/>
      <c r="I283" s="46"/>
      <c r="J283" s="46"/>
      <c r="K283" s="10"/>
      <c r="L283" s="10"/>
      <c r="M283" s="10"/>
      <c r="N283" s="10"/>
      <c r="O283" s="10"/>
      <c r="P283" s="10"/>
    </row>
    <row r="284" spans="1:16">
      <c r="A284" s="57"/>
      <c r="B284" s="58"/>
      <c r="C284" s="59"/>
      <c r="D284" s="59"/>
      <c r="E284" s="59"/>
      <c r="F284" s="59"/>
      <c r="G284" s="59"/>
      <c r="H284" s="59"/>
      <c r="I284" s="59"/>
      <c r="J284" s="59"/>
      <c r="K284" s="17"/>
      <c r="L284" s="17"/>
      <c r="M284" s="17"/>
      <c r="N284" s="17"/>
      <c r="O284" s="17"/>
      <c r="P284" s="17"/>
    </row>
    <row r="285" spans="1:16">
      <c r="A285" s="57"/>
      <c r="B285" s="58"/>
      <c r="C285" s="59"/>
      <c r="D285" s="59"/>
      <c r="E285" s="59"/>
      <c r="F285" s="59"/>
      <c r="G285" s="59"/>
      <c r="H285" s="59"/>
      <c r="I285" s="59"/>
      <c r="J285" s="59"/>
      <c r="K285" s="10"/>
      <c r="L285" s="10"/>
      <c r="M285" s="10"/>
      <c r="N285" s="10"/>
      <c r="O285" s="10"/>
      <c r="P285" s="10"/>
    </row>
    <row r="286" spans="1:16" ht="15.75">
      <c r="A286" s="130" t="s">
        <v>70</v>
      </c>
      <c r="B286" s="85"/>
      <c r="C286" s="60"/>
      <c r="D286" s="60"/>
      <c r="E286" s="60"/>
      <c r="F286" s="60"/>
      <c r="G286" s="60"/>
      <c r="H286" s="60"/>
      <c r="I286" s="60"/>
      <c r="J286" s="60"/>
      <c r="K286" s="10"/>
      <c r="L286" s="10"/>
      <c r="M286" s="10"/>
      <c r="N286" s="10"/>
      <c r="O286" s="10"/>
      <c r="P286" s="10"/>
    </row>
    <row r="287" spans="1:16" ht="36">
      <c r="A287" s="23" t="s">
        <v>0</v>
      </c>
      <c r="B287" s="81" t="s">
        <v>1</v>
      </c>
      <c r="C287" s="50" t="str">
        <f t="shared" ref="C287:J287" si="156">C4</f>
        <v>Skutočnosť k 31.12.2017</v>
      </c>
      <c r="D287" s="50" t="str">
        <f t="shared" si="156"/>
        <v>Skutočnosť k 31.12.2018</v>
      </c>
      <c r="E287" s="50" t="str">
        <f t="shared" si="156"/>
        <v>Schválený rozpočet 2019</v>
      </c>
      <c r="F287" s="50" t="str">
        <f t="shared" si="156"/>
        <v>Upravený rozpočet  2019</v>
      </c>
      <c r="G287" s="50" t="str">
        <f t="shared" si="156"/>
        <v>Očakávaná skutočnosť 2019</v>
      </c>
      <c r="H287" s="126" t="str">
        <f t="shared" si="156"/>
        <v>Rozpočet na rok 2020</v>
      </c>
      <c r="I287" s="50" t="str">
        <f t="shared" si="156"/>
        <v>Rozpočet na rok 2021</v>
      </c>
      <c r="J287" s="50" t="str">
        <f t="shared" si="156"/>
        <v>Rozpočet  na rok 2022</v>
      </c>
      <c r="K287" s="2"/>
      <c r="L287" s="2"/>
      <c r="M287" s="2"/>
      <c r="N287" s="2"/>
      <c r="O287" s="2"/>
      <c r="P287" s="2"/>
    </row>
    <row r="288" spans="1:16">
      <c r="A288" s="30">
        <v>453</v>
      </c>
      <c r="B288" s="88" t="s">
        <v>74</v>
      </c>
      <c r="C288" s="61">
        <v>0</v>
      </c>
      <c r="D288" s="61">
        <v>12065.66</v>
      </c>
      <c r="E288" s="61">
        <v>0</v>
      </c>
      <c r="F288" s="61">
        <v>0</v>
      </c>
      <c r="G288" s="61">
        <v>0</v>
      </c>
      <c r="H288" s="61">
        <v>15000</v>
      </c>
      <c r="I288" s="61">
        <v>0</v>
      </c>
      <c r="J288" s="61">
        <v>0</v>
      </c>
      <c r="K288" s="10"/>
      <c r="L288" s="10"/>
      <c r="M288" s="10"/>
      <c r="N288" s="10"/>
      <c r="O288" s="10"/>
      <c r="P288" s="10"/>
    </row>
    <row r="289" spans="1:16">
      <c r="A289" s="30">
        <v>513</v>
      </c>
      <c r="B289" s="88" t="s">
        <v>270</v>
      </c>
      <c r="C289" s="61">
        <v>0</v>
      </c>
      <c r="D289" s="61">
        <v>0</v>
      </c>
      <c r="E289" s="61">
        <v>0</v>
      </c>
      <c r="F289" s="61">
        <v>50000</v>
      </c>
      <c r="G289" s="61">
        <v>50000</v>
      </c>
      <c r="H289" s="61">
        <v>20000</v>
      </c>
      <c r="I289" s="61">
        <v>20000</v>
      </c>
      <c r="J289" s="61">
        <v>20000</v>
      </c>
      <c r="K289" s="10"/>
      <c r="L289" s="10"/>
      <c r="M289" s="10"/>
      <c r="N289" s="10"/>
      <c r="O289" s="10"/>
      <c r="P289" s="10"/>
    </row>
    <row r="290" spans="1:16" ht="16.5" customHeight="1">
      <c r="A290" s="97">
        <v>454</v>
      </c>
      <c r="B290" s="101" t="s">
        <v>227</v>
      </c>
      <c r="C290" s="61">
        <v>0</v>
      </c>
      <c r="D290" s="61">
        <v>1259</v>
      </c>
      <c r="E290" s="61">
        <v>0</v>
      </c>
      <c r="F290" s="61">
        <v>0</v>
      </c>
      <c r="G290" s="61">
        <v>0</v>
      </c>
      <c r="H290" s="61">
        <v>0</v>
      </c>
      <c r="I290" s="61">
        <v>0</v>
      </c>
      <c r="J290" s="61">
        <v>0</v>
      </c>
      <c r="K290" s="10"/>
      <c r="L290" s="10"/>
      <c r="M290" s="10"/>
      <c r="N290" s="10"/>
      <c r="O290" s="10"/>
      <c r="P290" s="10"/>
    </row>
    <row r="291" spans="1:16">
      <c r="A291" s="30">
        <v>513</v>
      </c>
      <c r="B291" s="88" t="s">
        <v>228</v>
      </c>
      <c r="C291" s="61">
        <v>0</v>
      </c>
      <c r="D291" s="61">
        <v>59426.59</v>
      </c>
      <c r="E291" s="61">
        <v>10570</v>
      </c>
      <c r="F291" s="61">
        <v>10570</v>
      </c>
      <c r="G291" s="61">
        <v>10570</v>
      </c>
      <c r="H291" s="61">
        <v>10570</v>
      </c>
      <c r="I291" s="61">
        <v>0</v>
      </c>
      <c r="J291" s="61">
        <v>0</v>
      </c>
      <c r="K291" s="2"/>
      <c r="L291" s="2"/>
      <c r="M291" s="2"/>
      <c r="N291" s="2"/>
      <c r="O291" s="2"/>
      <c r="P291" s="2"/>
    </row>
    <row r="292" spans="1:16">
      <c r="A292" s="121"/>
      <c r="B292" s="111" t="s">
        <v>83</v>
      </c>
      <c r="C292" s="122">
        <f>SUM(C288:C291)</f>
        <v>0</v>
      </c>
      <c r="D292" s="122">
        <f t="shared" ref="D292" si="157">SUM(D288:D291)</f>
        <v>72751.25</v>
      </c>
      <c r="E292" s="122">
        <f>SUM(E288:E291)</f>
        <v>10570</v>
      </c>
      <c r="F292" s="122">
        <f t="shared" ref="F292:H292" si="158">SUM(F288:F291)</f>
        <v>60570</v>
      </c>
      <c r="G292" s="122">
        <f t="shared" ref="G292" si="159">SUM(G288:G291)</f>
        <v>60570</v>
      </c>
      <c r="H292" s="122">
        <f t="shared" si="158"/>
        <v>45570</v>
      </c>
      <c r="I292" s="122">
        <f t="shared" ref="I292:J292" si="160">SUM(I288:I291)</f>
        <v>20000</v>
      </c>
      <c r="J292" s="122">
        <f t="shared" si="160"/>
        <v>20000</v>
      </c>
      <c r="K292" s="17"/>
      <c r="L292" s="17"/>
      <c r="M292" s="17"/>
      <c r="N292" s="17"/>
      <c r="O292" s="17"/>
      <c r="P292" s="17"/>
    </row>
    <row r="293" spans="1:16">
      <c r="A293" s="45"/>
      <c r="B293" s="89"/>
      <c r="C293" s="46"/>
      <c r="D293" s="46"/>
      <c r="E293" s="46"/>
      <c r="F293" s="46"/>
      <c r="G293" s="46"/>
      <c r="H293" s="46"/>
      <c r="I293" s="46"/>
      <c r="J293" s="46"/>
      <c r="K293" s="17"/>
      <c r="L293" s="17"/>
      <c r="M293" s="17"/>
      <c r="N293" s="17"/>
      <c r="O293" s="17"/>
      <c r="P293" s="17"/>
    </row>
    <row r="294" spans="1:16">
      <c r="A294" s="49" t="s">
        <v>71</v>
      </c>
      <c r="B294" s="85"/>
      <c r="C294" s="62"/>
      <c r="D294" s="62"/>
      <c r="E294" s="62"/>
      <c r="F294" s="62"/>
      <c r="G294" s="62"/>
      <c r="H294" s="62"/>
      <c r="I294" s="62"/>
      <c r="J294" s="62"/>
      <c r="K294" s="10"/>
      <c r="L294" s="10"/>
      <c r="M294" s="10"/>
      <c r="N294" s="10"/>
      <c r="O294" s="10"/>
      <c r="P294" s="10"/>
    </row>
    <row r="295" spans="1:16" ht="36">
      <c r="A295" s="23" t="s">
        <v>0</v>
      </c>
      <c r="B295" s="81" t="s">
        <v>1</v>
      </c>
      <c r="C295" s="50" t="str">
        <f t="shared" ref="C295:J295" si="161">C4</f>
        <v>Skutočnosť k 31.12.2017</v>
      </c>
      <c r="D295" s="50" t="str">
        <f t="shared" si="161"/>
        <v>Skutočnosť k 31.12.2018</v>
      </c>
      <c r="E295" s="50" t="str">
        <f t="shared" si="161"/>
        <v>Schválený rozpočet 2019</v>
      </c>
      <c r="F295" s="50" t="str">
        <f t="shared" si="161"/>
        <v>Upravený rozpočet  2019</v>
      </c>
      <c r="G295" s="50" t="str">
        <f t="shared" si="161"/>
        <v>Očakávaná skutočnosť 2019</v>
      </c>
      <c r="H295" s="126" t="str">
        <f t="shared" si="161"/>
        <v>Rozpočet na rok 2020</v>
      </c>
      <c r="I295" s="50" t="str">
        <f t="shared" si="161"/>
        <v>Rozpočet na rok 2021</v>
      </c>
      <c r="J295" s="50" t="str">
        <f t="shared" si="161"/>
        <v>Rozpočet  na rok 2022</v>
      </c>
      <c r="K295" s="2"/>
      <c r="L295" s="2"/>
      <c r="M295" s="2"/>
      <c r="N295" s="2"/>
      <c r="O295" s="2"/>
      <c r="P295" s="2"/>
    </row>
    <row r="296" spans="1:16">
      <c r="A296" s="30">
        <v>821004</v>
      </c>
      <c r="B296" s="43" t="s">
        <v>271</v>
      </c>
      <c r="C296" s="31">
        <v>0</v>
      </c>
      <c r="D296" s="31">
        <v>50000</v>
      </c>
      <c r="E296" s="31">
        <v>0</v>
      </c>
      <c r="F296" s="31">
        <v>50000</v>
      </c>
      <c r="G296" s="31">
        <v>50000</v>
      </c>
      <c r="H296" s="31">
        <v>20000</v>
      </c>
      <c r="I296" s="31">
        <v>20000</v>
      </c>
      <c r="J296" s="31">
        <v>20000</v>
      </c>
      <c r="K296" s="10"/>
      <c r="L296" s="10"/>
      <c r="M296" s="10"/>
      <c r="N296" s="10"/>
      <c r="O296" s="10"/>
      <c r="P296" s="10"/>
    </row>
    <row r="297" spans="1:16" ht="16.5" customHeight="1">
      <c r="A297" s="97">
        <v>821005</v>
      </c>
      <c r="B297" s="102" t="s">
        <v>225</v>
      </c>
      <c r="C297" s="63">
        <v>4377</v>
      </c>
      <c r="D297" s="63">
        <v>4668</v>
      </c>
      <c r="E297" s="63">
        <v>4668</v>
      </c>
      <c r="F297" s="63">
        <v>4668</v>
      </c>
      <c r="G297" s="63">
        <v>4668</v>
      </c>
      <c r="H297" s="63">
        <v>4668</v>
      </c>
      <c r="I297" s="63">
        <v>4668</v>
      </c>
      <c r="J297" s="63">
        <v>4668</v>
      </c>
      <c r="K297" s="2"/>
      <c r="L297" s="2"/>
      <c r="M297" s="2"/>
      <c r="N297" s="2"/>
      <c r="O297" s="2"/>
      <c r="P297" s="2"/>
    </row>
    <row r="298" spans="1:16">
      <c r="A298" s="121"/>
      <c r="B298" s="110" t="s">
        <v>83</v>
      </c>
      <c r="C298" s="122">
        <f>SUM(C296:C297)</f>
        <v>4377</v>
      </c>
      <c r="D298" s="122">
        <f t="shared" ref="D298" si="162">SUM(D296:D297)</f>
        <v>54668</v>
      </c>
      <c r="E298" s="122">
        <f>SUM(E296:E297)</f>
        <v>4668</v>
      </c>
      <c r="F298" s="122">
        <f t="shared" ref="F298:H298" si="163">SUM(F296:F297)</f>
        <v>54668</v>
      </c>
      <c r="G298" s="122">
        <f t="shared" ref="G298" si="164">SUM(G296:G297)</f>
        <v>54668</v>
      </c>
      <c r="H298" s="122">
        <f t="shared" si="163"/>
        <v>24668</v>
      </c>
      <c r="I298" s="122">
        <f t="shared" ref="I298:J298" si="165">SUM(I296:I297)</f>
        <v>24668</v>
      </c>
      <c r="J298" s="122">
        <f t="shared" si="165"/>
        <v>24668</v>
      </c>
      <c r="K298" s="1"/>
      <c r="L298" s="1"/>
      <c r="M298" s="1"/>
      <c r="N298" s="1"/>
      <c r="O298" s="1"/>
      <c r="P298" s="1"/>
    </row>
    <row r="299" spans="1:16" ht="38.25" customHeight="1">
      <c r="A299" s="131" t="s">
        <v>329</v>
      </c>
      <c r="B299" s="90"/>
      <c r="C299" s="64"/>
      <c r="D299" s="64"/>
      <c r="E299" s="64"/>
      <c r="F299" s="64"/>
      <c r="G299" s="64"/>
      <c r="H299" s="64"/>
      <c r="I299" s="64"/>
      <c r="J299" s="64"/>
      <c r="K299" s="9"/>
      <c r="L299" s="9"/>
      <c r="M299" s="9"/>
      <c r="N299" s="9"/>
      <c r="O299" s="9"/>
      <c r="P299" s="9"/>
    </row>
    <row r="300" spans="1:16" ht="36">
      <c r="A300" s="47"/>
      <c r="B300" s="65"/>
      <c r="C300" s="66" t="str">
        <f t="shared" ref="C300:J300" si="166">C4</f>
        <v>Skutočnosť k 31.12.2017</v>
      </c>
      <c r="D300" s="66" t="str">
        <f t="shared" si="166"/>
        <v>Skutočnosť k 31.12.2018</v>
      </c>
      <c r="E300" s="66" t="str">
        <f t="shared" si="166"/>
        <v>Schválený rozpočet 2019</v>
      </c>
      <c r="F300" s="66" t="str">
        <f t="shared" si="166"/>
        <v>Upravený rozpočet  2019</v>
      </c>
      <c r="G300" s="66" t="str">
        <f t="shared" si="166"/>
        <v>Očakávaná skutočnosť 2019</v>
      </c>
      <c r="H300" s="127" t="str">
        <f t="shared" si="166"/>
        <v>Rozpočet na rok 2020</v>
      </c>
      <c r="I300" s="66" t="str">
        <f t="shared" si="166"/>
        <v>Rozpočet na rok 2021</v>
      </c>
      <c r="J300" s="66" t="str">
        <f t="shared" si="166"/>
        <v>Rozpočet  na rok 2022</v>
      </c>
      <c r="K300" s="11"/>
      <c r="L300" s="11"/>
      <c r="M300" s="11"/>
      <c r="N300" s="11"/>
      <c r="O300" s="11"/>
      <c r="P300" s="11"/>
    </row>
    <row r="301" spans="1:16">
      <c r="A301" s="67" t="s">
        <v>84</v>
      </c>
      <c r="B301" s="91"/>
      <c r="C301" s="68">
        <f t="shared" ref="C301:J301" si="167">C48</f>
        <v>299455.92</v>
      </c>
      <c r="D301" s="68">
        <f t="shared" si="167"/>
        <v>250855.11000000002</v>
      </c>
      <c r="E301" s="68">
        <f t="shared" si="167"/>
        <v>259237</v>
      </c>
      <c r="F301" s="68">
        <f t="shared" si="167"/>
        <v>281462</v>
      </c>
      <c r="G301" s="68">
        <f t="shared" si="167"/>
        <v>282607.92</v>
      </c>
      <c r="H301" s="68">
        <f t="shared" si="167"/>
        <v>256958</v>
      </c>
      <c r="I301" s="68">
        <f t="shared" si="167"/>
        <v>235079</v>
      </c>
      <c r="J301" s="68">
        <f t="shared" si="167"/>
        <v>213439</v>
      </c>
      <c r="K301" s="11"/>
      <c r="L301" s="11"/>
      <c r="M301" s="11"/>
      <c r="N301" s="11"/>
      <c r="O301" s="11"/>
      <c r="P301" s="11"/>
    </row>
    <row r="302" spans="1:16">
      <c r="A302" s="69" t="s">
        <v>85</v>
      </c>
      <c r="B302" s="91"/>
      <c r="C302" s="68">
        <f t="shared" ref="C302:J302" si="168">C60</f>
        <v>21432.44</v>
      </c>
      <c r="D302" s="68">
        <f t="shared" si="168"/>
        <v>316510</v>
      </c>
      <c r="E302" s="68">
        <f t="shared" si="168"/>
        <v>30000</v>
      </c>
      <c r="F302" s="68">
        <f t="shared" si="168"/>
        <v>199435</v>
      </c>
      <c r="G302" s="68">
        <f t="shared" si="168"/>
        <v>199435</v>
      </c>
      <c r="H302" s="68">
        <f t="shared" si="168"/>
        <v>36330</v>
      </c>
      <c r="I302" s="68">
        <f t="shared" si="168"/>
        <v>0</v>
      </c>
      <c r="J302" s="68">
        <f t="shared" si="168"/>
        <v>0</v>
      </c>
      <c r="K302" s="11"/>
      <c r="L302" s="11"/>
      <c r="M302" s="11"/>
      <c r="N302" s="11"/>
      <c r="O302" s="11"/>
      <c r="P302" s="11"/>
    </row>
    <row r="303" spans="1:16">
      <c r="A303" s="69" t="s">
        <v>86</v>
      </c>
      <c r="B303" s="91"/>
      <c r="C303" s="68">
        <f>C292</f>
        <v>0</v>
      </c>
      <c r="D303" s="68">
        <f>D292</f>
        <v>72751.25</v>
      </c>
      <c r="E303" s="68">
        <f>E292</f>
        <v>10570</v>
      </c>
      <c r="F303" s="68">
        <f t="shared" ref="F303:G303" si="169">F292</f>
        <v>60570</v>
      </c>
      <c r="G303" s="68">
        <f t="shared" si="169"/>
        <v>60570</v>
      </c>
      <c r="H303" s="68">
        <f t="shared" ref="H303" si="170">H292</f>
        <v>45570</v>
      </c>
      <c r="I303" s="68">
        <f t="shared" ref="I303:J303" si="171">I292</f>
        <v>20000</v>
      </c>
      <c r="J303" s="68">
        <f t="shared" si="171"/>
        <v>20000</v>
      </c>
      <c r="K303" s="11"/>
      <c r="L303" s="11"/>
      <c r="M303" s="11"/>
      <c r="N303" s="11"/>
      <c r="O303" s="11"/>
      <c r="P303" s="11"/>
    </row>
    <row r="304" spans="1:16">
      <c r="A304" s="124" t="s">
        <v>94</v>
      </c>
      <c r="B304" s="123"/>
      <c r="C304" s="70">
        <f t="shared" ref="C304:G304" si="172">SUM(C301:C303)</f>
        <v>320888.36</v>
      </c>
      <c r="D304" s="70">
        <f t="shared" si="172"/>
        <v>640116.36</v>
      </c>
      <c r="E304" s="70">
        <f t="shared" si="172"/>
        <v>299807</v>
      </c>
      <c r="F304" s="70">
        <f t="shared" si="172"/>
        <v>541467</v>
      </c>
      <c r="G304" s="70">
        <f t="shared" si="172"/>
        <v>542612.91999999993</v>
      </c>
      <c r="H304" s="70">
        <f>SUM(H301:H303)</f>
        <v>338858</v>
      </c>
      <c r="I304" s="70">
        <f t="shared" ref="I304:J304" si="173">SUM(I301:I303)</f>
        <v>255079</v>
      </c>
      <c r="J304" s="70">
        <f t="shared" si="173"/>
        <v>233439</v>
      </c>
      <c r="K304" s="11"/>
      <c r="L304" s="11"/>
      <c r="M304" s="11"/>
      <c r="N304" s="11"/>
      <c r="O304" s="11"/>
      <c r="P304" s="11"/>
    </row>
    <row r="305" spans="1:16">
      <c r="A305" s="71"/>
      <c r="B305" s="92"/>
      <c r="C305" s="49"/>
      <c r="D305" s="49"/>
      <c r="E305" s="49"/>
      <c r="F305" s="49"/>
      <c r="G305" s="49"/>
      <c r="H305" s="49"/>
      <c r="I305" s="49"/>
      <c r="J305" s="49"/>
      <c r="K305" s="12"/>
      <c r="L305" s="12"/>
      <c r="M305" s="12"/>
      <c r="N305" s="12"/>
      <c r="O305" s="12"/>
      <c r="P305" s="12"/>
    </row>
    <row r="306" spans="1:16">
      <c r="A306" s="72" t="s">
        <v>87</v>
      </c>
      <c r="B306" s="93"/>
      <c r="C306" s="73">
        <f>C260</f>
        <v>297681.09999999998</v>
      </c>
      <c r="D306" s="73">
        <f>D260</f>
        <v>243007.55000000002</v>
      </c>
      <c r="E306" s="73">
        <f>E260</f>
        <v>259173</v>
      </c>
      <c r="F306" s="73">
        <f t="shared" ref="F306:G306" si="174">F260</f>
        <v>280695</v>
      </c>
      <c r="G306" s="73">
        <f t="shared" si="174"/>
        <v>281745</v>
      </c>
      <c r="H306" s="73">
        <f t="shared" ref="H306:I306" si="175">H260</f>
        <v>256394</v>
      </c>
      <c r="I306" s="73">
        <f t="shared" si="175"/>
        <v>220645</v>
      </c>
      <c r="J306" s="73">
        <f t="shared" ref="J306" si="176">J260</f>
        <v>206695</v>
      </c>
      <c r="K306" s="12"/>
      <c r="L306" s="12"/>
      <c r="M306" s="12"/>
      <c r="N306" s="12"/>
      <c r="O306" s="12"/>
      <c r="P306" s="12"/>
    </row>
    <row r="307" spans="1:16">
      <c r="A307" s="69" t="s">
        <v>88</v>
      </c>
      <c r="B307" s="91"/>
      <c r="C307" s="73">
        <f>C280</f>
        <v>13128.58</v>
      </c>
      <c r="D307" s="73">
        <f>D280</f>
        <v>375241.84</v>
      </c>
      <c r="E307" s="73">
        <f>E280</f>
        <v>32000</v>
      </c>
      <c r="F307" s="73">
        <f t="shared" ref="F307:G307" si="177">F280</f>
        <v>173050</v>
      </c>
      <c r="G307" s="73">
        <f t="shared" si="177"/>
        <v>173050</v>
      </c>
      <c r="H307" s="73">
        <f t="shared" ref="H307" si="178">H280</f>
        <v>53500</v>
      </c>
      <c r="I307" s="73">
        <f t="shared" ref="I307:J307" si="179">I280</f>
        <v>0</v>
      </c>
      <c r="J307" s="73">
        <f t="shared" si="179"/>
        <v>0</v>
      </c>
      <c r="K307" s="12"/>
      <c r="L307" s="12"/>
      <c r="M307" s="12"/>
      <c r="N307" s="12"/>
      <c r="O307" s="12"/>
      <c r="P307" s="12"/>
    </row>
    <row r="308" spans="1:16">
      <c r="A308" s="74" t="s">
        <v>226</v>
      </c>
      <c r="B308" s="94"/>
      <c r="C308" s="75">
        <f>C298</f>
        <v>4377</v>
      </c>
      <c r="D308" s="75">
        <f>D298</f>
        <v>54668</v>
      </c>
      <c r="E308" s="75">
        <f>E298</f>
        <v>4668</v>
      </c>
      <c r="F308" s="75">
        <f t="shared" ref="F308:G308" si="180">F298</f>
        <v>54668</v>
      </c>
      <c r="G308" s="75">
        <f t="shared" si="180"/>
        <v>54668</v>
      </c>
      <c r="H308" s="75">
        <f t="shared" ref="H308" si="181">H298</f>
        <v>24668</v>
      </c>
      <c r="I308" s="75">
        <f t="shared" ref="I308:J308" si="182">I298</f>
        <v>24668</v>
      </c>
      <c r="J308" s="75">
        <f t="shared" si="182"/>
        <v>24668</v>
      </c>
      <c r="K308" s="12"/>
      <c r="L308" s="12"/>
      <c r="M308" s="12"/>
      <c r="N308" s="12"/>
      <c r="O308" s="12"/>
      <c r="P308" s="12"/>
    </row>
    <row r="309" spans="1:16">
      <c r="A309" s="124" t="s">
        <v>95</v>
      </c>
      <c r="B309" s="123"/>
      <c r="C309" s="76">
        <f>SUM(C306:C308)</f>
        <v>315186.68</v>
      </c>
      <c r="D309" s="76">
        <f>SUM(D306:D308)</f>
        <v>672917.39</v>
      </c>
      <c r="E309" s="76">
        <f>SUM(E306:E308)</f>
        <v>295841</v>
      </c>
      <c r="F309" s="76">
        <f t="shared" ref="F309:J309" si="183">SUM(F306:F308)</f>
        <v>508413</v>
      </c>
      <c r="G309" s="76">
        <f t="shared" si="183"/>
        <v>509463</v>
      </c>
      <c r="H309" s="76">
        <f t="shared" si="183"/>
        <v>334562</v>
      </c>
      <c r="I309" s="76">
        <f t="shared" si="183"/>
        <v>245313</v>
      </c>
      <c r="J309" s="76">
        <f t="shared" si="183"/>
        <v>231363</v>
      </c>
      <c r="K309" s="14"/>
      <c r="L309" s="14"/>
      <c r="M309" s="14"/>
      <c r="N309" s="14"/>
      <c r="O309" s="14"/>
      <c r="P309" s="14"/>
    </row>
    <row r="310" spans="1:16">
      <c r="A310" s="77" t="s">
        <v>247</v>
      </c>
      <c r="B310" s="90"/>
      <c r="C310" s="20">
        <f>C304-C309</f>
        <v>5701.679999999993</v>
      </c>
      <c r="D310" s="20">
        <f t="shared" ref="D310" si="184">D304-D309</f>
        <v>-32801.030000000028</v>
      </c>
      <c r="E310" s="20">
        <f>E304-E309</f>
        <v>3966</v>
      </c>
      <c r="F310" s="20">
        <f t="shared" ref="F310" si="185">F304-F309</f>
        <v>33054</v>
      </c>
      <c r="G310" s="20">
        <f t="shared" ref="G310" si="186">G304-G309</f>
        <v>33149.919999999925</v>
      </c>
      <c r="H310" s="20">
        <f>H304-H309</f>
        <v>4296</v>
      </c>
      <c r="I310" s="20">
        <f>I304-I309</f>
        <v>9766</v>
      </c>
      <c r="J310" s="20">
        <f t="shared" ref="J310" si="187">J304-J309</f>
        <v>2076</v>
      </c>
    </row>
    <row r="311" spans="1:16">
      <c r="A311" s="47" t="s">
        <v>249</v>
      </c>
      <c r="B311" s="95">
        <v>43795</v>
      </c>
      <c r="C311" s="47"/>
      <c r="D311" s="47"/>
      <c r="E311" s="47"/>
      <c r="F311" s="47"/>
      <c r="G311" s="47"/>
      <c r="H311" s="47"/>
      <c r="I311" s="47"/>
      <c r="J311" s="47"/>
    </row>
    <row r="312" spans="1:16">
      <c r="A312" s="47" t="s">
        <v>272</v>
      </c>
      <c r="B312" s="95"/>
      <c r="C312" s="47"/>
      <c r="D312" s="47"/>
      <c r="E312" s="47"/>
      <c r="F312" s="47"/>
      <c r="G312" s="47"/>
      <c r="H312" s="47"/>
      <c r="I312" s="47"/>
      <c r="J312" s="47"/>
    </row>
    <row r="313" spans="1:16">
      <c r="A313" s="47"/>
      <c r="B313" s="85"/>
      <c r="C313" s="47"/>
      <c r="D313" s="47"/>
      <c r="E313" s="47"/>
      <c r="F313" s="47"/>
      <c r="G313" s="47"/>
      <c r="H313" s="47"/>
      <c r="I313" s="47"/>
      <c r="J313" s="47"/>
    </row>
    <row r="314" spans="1:16">
      <c r="A314" s="47"/>
      <c r="B314" s="85"/>
      <c r="C314" s="47"/>
      <c r="D314" s="47"/>
      <c r="E314" s="47"/>
      <c r="F314" s="47"/>
      <c r="G314" s="47"/>
      <c r="H314" s="47"/>
      <c r="I314" s="47"/>
      <c r="J314" s="47"/>
    </row>
    <row r="315" spans="1:16">
      <c r="A315" s="47"/>
      <c r="B315" s="85"/>
      <c r="C315" s="47"/>
      <c r="D315" s="47"/>
      <c r="E315" s="47"/>
      <c r="F315" s="47"/>
      <c r="G315" s="47"/>
      <c r="H315" s="47"/>
      <c r="I315" s="47"/>
      <c r="J315" s="47"/>
    </row>
    <row r="316" spans="1:16">
      <c r="A316" s="47"/>
      <c r="B316" s="85"/>
      <c r="C316" s="47"/>
      <c r="D316" s="47"/>
      <c r="E316" s="47"/>
      <c r="F316" s="47"/>
      <c r="G316" s="47"/>
      <c r="H316" s="47"/>
      <c r="I316" s="47"/>
      <c r="J316" s="47"/>
    </row>
    <row r="317" spans="1:16">
      <c r="A317" s="47"/>
      <c r="B317" s="85"/>
      <c r="C317" s="47"/>
      <c r="D317" s="47"/>
      <c r="E317" s="47"/>
      <c r="F317" s="47"/>
      <c r="G317" s="47"/>
      <c r="H317" s="47"/>
      <c r="I317" s="47"/>
      <c r="J317" s="47"/>
    </row>
    <row r="318" spans="1:16">
      <c r="C318" s="21"/>
      <c r="D318" s="21"/>
      <c r="E318" s="21"/>
      <c r="F318" s="21"/>
      <c r="G318" s="21"/>
      <c r="H318" s="21"/>
      <c r="I318" s="21"/>
      <c r="J318" s="21"/>
    </row>
    <row r="319" spans="1:16">
      <c r="A319" s="22"/>
      <c r="C319" s="21"/>
      <c r="D319" s="21"/>
      <c r="E319" s="21"/>
      <c r="F319" s="21"/>
      <c r="G319" s="21"/>
      <c r="H319" s="21"/>
      <c r="I319" s="21"/>
    </row>
    <row r="320" spans="1:16">
      <c r="A320" s="22"/>
      <c r="C320" s="21"/>
      <c r="D320" s="21"/>
      <c r="E320" s="21"/>
      <c r="F320" s="21"/>
      <c r="G320" s="21"/>
      <c r="H320" s="21"/>
    </row>
    <row r="321" spans="1:9">
      <c r="A321" s="22"/>
    </row>
    <row r="322" spans="1:9">
      <c r="A322" s="22"/>
      <c r="C322" s="21"/>
      <c r="D322" s="21"/>
      <c r="E322" s="21"/>
      <c r="F322" s="21"/>
      <c r="G322" s="21"/>
      <c r="I322" s="21"/>
    </row>
    <row r="323" spans="1:9">
      <c r="A323" s="22"/>
    </row>
    <row r="324" spans="1:9">
      <c r="A324" s="22"/>
    </row>
    <row r="325" spans="1:9">
      <c r="A325" s="22"/>
      <c r="C325" s="21"/>
      <c r="D325" s="21"/>
      <c r="E325" s="21"/>
      <c r="F325" s="21"/>
      <c r="G325" s="21"/>
      <c r="I325" s="21"/>
    </row>
    <row r="326" spans="1:9">
      <c r="A326" s="22"/>
    </row>
    <row r="327" spans="1:9">
      <c r="A327" s="22"/>
      <c r="C327" s="21"/>
      <c r="D327" s="21"/>
      <c r="E327" s="21"/>
      <c r="F327" s="21"/>
      <c r="G327" s="21"/>
      <c r="I327" s="21"/>
    </row>
    <row r="328" spans="1:9">
      <c r="A328" s="22"/>
      <c r="C328" s="21"/>
      <c r="D328" s="21"/>
      <c r="E328" s="21"/>
      <c r="F328" s="21"/>
      <c r="G328" s="21"/>
      <c r="I328" s="21"/>
    </row>
    <row r="329" spans="1:9">
      <c r="A329" s="22"/>
    </row>
    <row r="330" spans="1:9">
      <c r="A330" s="22"/>
      <c r="C330" s="21"/>
      <c r="D330" s="21"/>
      <c r="E330" s="21"/>
      <c r="F330" s="21"/>
      <c r="G330" s="21"/>
      <c r="I330" s="21"/>
    </row>
    <row r="331" spans="1:9">
      <c r="A331" s="22"/>
      <c r="C331" s="21"/>
      <c r="D331" s="21"/>
      <c r="E331" s="21"/>
      <c r="F331" s="21"/>
      <c r="G331" s="21"/>
      <c r="I331" s="21"/>
    </row>
    <row r="332" spans="1:9">
      <c r="A332" s="22"/>
    </row>
    <row r="333" spans="1:9">
      <c r="A333" s="22"/>
      <c r="I333" s="21"/>
    </row>
    <row r="334" spans="1:9">
      <c r="A334" s="22"/>
    </row>
    <row r="335" spans="1:9">
      <c r="A335" s="22"/>
    </row>
    <row r="336" spans="1:9">
      <c r="A336" s="22"/>
    </row>
    <row r="337" spans="1:10">
      <c r="A337" s="22"/>
    </row>
    <row r="338" spans="1:10">
      <c r="A338" s="22"/>
    </row>
    <row r="339" spans="1:10">
      <c r="A339" s="22"/>
      <c r="I339" s="21"/>
    </row>
    <row r="340" spans="1:10">
      <c r="A340" s="22"/>
    </row>
    <row r="341" spans="1:10">
      <c r="A341" s="22"/>
    </row>
    <row r="342" spans="1:10">
      <c r="A342" s="22"/>
    </row>
    <row r="343" spans="1:10">
      <c r="A343" s="22"/>
      <c r="C343" s="21"/>
      <c r="D343" s="21"/>
      <c r="E343" s="21"/>
      <c r="F343" s="21"/>
      <c r="G343" s="21"/>
      <c r="I343" s="21"/>
    </row>
    <row r="344" spans="1:10">
      <c r="A344" s="22"/>
      <c r="C344" s="21"/>
      <c r="D344" s="21"/>
      <c r="E344" s="21"/>
      <c r="F344" s="21"/>
      <c r="G344" s="21"/>
      <c r="I344" s="21"/>
    </row>
    <row r="345" spans="1:10">
      <c r="A345" s="22"/>
    </row>
    <row r="346" spans="1:10">
      <c r="A346" s="22"/>
    </row>
    <row r="347" spans="1:10">
      <c r="A347" s="22"/>
      <c r="C347" s="21"/>
      <c r="D347" s="21"/>
      <c r="E347" s="21"/>
      <c r="F347" s="21"/>
      <c r="G347" s="21"/>
      <c r="I347" s="21"/>
    </row>
    <row r="348" spans="1:10">
      <c r="A348" s="22"/>
      <c r="I348" s="21"/>
    </row>
    <row r="349" spans="1:10">
      <c r="A349" s="22"/>
      <c r="C349" s="21"/>
      <c r="D349" s="21"/>
      <c r="E349" s="21"/>
      <c r="F349" s="21"/>
      <c r="G349" s="21"/>
      <c r="I349" s="21"/>
      <c r="J349" s="21"/>
    </row>
    <row r="350" spans="1:10">
      <c r="A350" s="22"/>
    </row>
    <row r="351" spans="1:10">
      <c r="A351" s="22"/>
    </row>
    <row r="352" spans="1:10">
      <c r="A352" s="22"/>
      <c r="C352" s="21"/>
      <c r="D352" s="21"/>
      <c r="E352" s="21"/>
      <c r="F352" s="21"/>
      <c r="G352" s="21"/>
      <c r="I352" s="21"/>
    </row>
    <row r="353" spans="1:9">
      <c r="A353" s="22"/>
      <c r="H353" s="21"/>
      <c r="I353" s="21"/>
    </row>
  </sheetData>
  <phoneticPr fontId="2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>
    <oddFooter>Strana &amp;P</oddFooter>
    <evenFooter xml:space="preserve">&amp;LUnrestricted </evenFooter>
    <firstFooter xml:space="preserve">&amp;LUnrestricted </firstFooter>
  </headerFooter>
  <rowBreaks count="7" manualBreakCount="7">
    <brk id="31" max="16383" man="1"/>
    <brk id="60" max="16383" man="1"/>
    <brk id="138" max="16383" man="1"/>
    <brk id="177" max="16383" man="1"/>
    <brk id="215" max="16383" man="1"/>
    <brk id="250" max="16383" man="1"/>
    <brk id="2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pageSetup paperSize="9" orientation="portrait" r:id="rId1"/>
  <headerFooter alignWithMargins="0"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P+V</vt:lpstr>
      <vt:lpstr>Sheet3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keywords>C_Unrestricted</cp:keywords>
  <cp:lastModifiedBy>pc</cp:lastModifiedBy>
  <cp:lastPrinted>2019-11-29T09:07:25Z</cp:lastPrinted>
  <dcterms:created xsi:type="dcterms:W3CDTF">2015-06-23T07:34:07Z</dcterms:created>
  <dcterms:modified xsi:type="dcterms:W3CDTF">2019-11-29T09:10:39Z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</Properties>
</file>