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P+V" sheetId="1" r:id="rId1"/>
    <sheet name="Sheet3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0" i="1"/>
  <c r="F285"/>
  <c r="F291" s="1"/>
  <c r="J281"/>
  <c r="H281"/>
  <c r="G281"/>
  <c r="E281"/>
  <c r="D281"/>
  <c r="C281"/>
  <c r="J279"/>
  <c r="J289" s="1"/>
  <c r="H279"/>
  <c r="H289" s="1"/>
  <c r="G279"/>
  <c r="G289" s="1"/>
  <c r="E279"/>
  <c r="E289" s="1"/>
  <c r="D279"/>
  <c r="D289" s="1"/>
  <c r="C279"/>
  <c r="C289" s="1"/>
  <c r="J276"/>
  <c r="H276"/>
  <c r="G276"/>
  <c r="E276"/>
  <c r="D276"/>
  <c r="C276"/>
  <c r="J273"/>
  <c r="J284" s="1"/>
  <c r="H273"/>
  <c r="H284" s="1"/>
  <c r="G273"/>
  <c r="G284" s="1"/>
  <c r="E273"/>
  <c r="E284" s="1"/>
  <c r="D273"/>
  <c r="D284" s="1"/>
  <c r="C273"/>
  <c r="C284" s="1"/>
  <c r="J268"/>
  <c r="H268"/>
  <c r="G268"/>
  <c r="E268"/>
  <c r="D268"/>
  <c r="C268"/>
  <c r="J261"/>
  <c r="J288" s="1"/>
  <c r="H261"/>
  <c r="H288" s="1"/>
  <c r="G261"/>
  <c r="G288" s="1"/>
  <c r="F261"/>
  <c r="E261"/>
  <c r="E288" s="1"/>
  <c r="D261"/>
  <c r="D288" s="1"/>
  <c r="C261"/>
  <c r="C288" s="1"/>
  <c r="J247"/>
  <c r="H247"/>
  <c r="G247"/>
  <c r="E247"/>
  <c r="D247"/>
  <c r="C247"/>
  <c r="J229"/>
  <c r="H229"/>
  <c r="G229"/>
  <c r="F229"/>
  <c r="E229"/>
  <c r="D229"/>
  <c r="C229"/>
  <c r="J221"/>
  <c r="H221"/>
  <c r="G221"/>
  <c r="F221"/>
  <c r="E221"/>
  <c r="D221"/>
  <c r="C221"/>
  <c r="J214"/>
  <c r="H214"/>
  <c r="G214"/>
  <c r="F214"/>
  <c r="E214"/>
  <c r="D214"/>
  <c r="C214"/>
  <c r="J208"/>
  <c r="H208"/>
  <c r="G208"/>
  <c r="F208"/>
  <c r="E208"/>
  <c r="D208"/>
  <c r="C208"/>
  <c r="J206"/>
  <c r="H206"/>
  <c r="G206"/>
  <c r="F206"/>
  <c r="E206"/>
  <c r="D206"/>
  <c r="C206"/>
  <c r="J199"/>
  <c r="H199"/>
  <c r="G199"/>
  <c r="F199"/>
  <c r="E199"/>
  <c r="D199"/>
  <c r="C199"/>
  <c r="J187"/>
  <c r="H187"/>
  <c r="G187"/>
  <c r="F187"/>
  <c r="E187"/>
  <c r="D187"/>
  <c r="C187"/>
  <c r="J174"/>
  <c r="H174"/>
  <c r="G174"/>
  <c r="F174"/>
  <c r="E174"/>
  <c r="D174"/>
  <c r="C174"/>
  <c r="J171"/>
  <c r="H171"/>
  <c r="G171"/>
  <c r="F171"/>
  <c r="E171"/>
  <c r="D171"/>
  <c r="C171"/>
  <c r="J168"/>
  <c r="H168"/>
  <c r="G168"/>
  <c r="F168"/>
  <c r="E168"/>
  <c r="D168"/>
  <c r="C168"/>
  <c r="J161"/>
  <c r="H161"/>
  <c r="G161"/>
  <c r="F161"/>
  <c r="E161"/>
  <c r="D161"/>
  <c r="C161"/>
  <c r="J159"/>
  <c r="H159"/>
  <c r="G159"/>
  <c r="F159"/>
  <c r="E159"/>
  <c r="D159"/>
  <c r="C159"/>
  <c r="J157"/>
  <c r="H157"/>
  <c r="G157"/>
  <c r="F157"/>
  <c r="E157"/>
  <c r="D157"/>
  <c r="C157"/>
  <c r="J151"/>
  <c r="H151"/>
  <c r="G151"/>
  <c r="F151"/>
  <c r="E151"/>
  <c r="D151"/>
  <c r="C151"/>
  <c r="J147"/>
  <c r="H147"/>
  <c r="G147"/>
  <c r="F147"/>
  <c r="E147"/>
  <c r="D147"/>
  <c r="C147"/>
  <c r="J132"/>
  <c r="H132"/>
  <c r="G132"/>
  <c r="F132"/>
  <c r="E132"/>
  <c r="D132"/>
  <c r="C132"/>
  <c r="J122"/>
  <c r="H122"/>
  <c r="G122"/>
  <c r="F122"/>
  <c r="E122"/>
  <c r="D122"/>
  <c r="C122"/>
  <c r="J117"/>
  <c r="H117"/>
  <c r="G117"/>
  <c r="F117"/>
  <c r="E117"/>
  <c r="D117"/>
  <c r="C117"/>
  <c r="J115"/>
  <c r="H115"/>
  <c r="F115"/>
  <c r="E115"/>
  <c r="D115"/>
  <c r="C115"/>
  <c r="J112"/>
  <c r="H112"/>
  <c r="G112"/>
  <c r="F112"/>
  <c r="E112"/>
  <c r="D112"/>
  <c r="C112"/>
  <c r="J106"/>
  <c r="H106"/>
  <c r="G106"/>
  <c r="F106"/>
  <c r="E106"/>
  <c r="D106"/>
  <c r="C106"/>
  <c r="J101"/>
  <c r="H101"/>
  <c r="G101"/>
  <c r="F101"/>
  <c r="E101"/>
  <c r="D101"/>
  <c r="C101"/>
  <c r="J62"/>
  <c r="J242" s="1"/>
  <c r="J287" s="1"/>
  <c r="J290" s="1"/>
  <c r="I62"/>
  <c r="H62"/>
  <c r="H242" s="1"/>
  <c r="H287" s="1"/>
  <c r="G62"/>
  <c r="G242" s="1"/>
  <c r="G287" s="1"/>
  <c r="G290" s="1"/>
  <c r="F62"/>
  <c r="F242" s="1"/>
  <c r="E62"/>
  <c r="E242" s="1"/>
  <c r="E287" s="1"/>
  <c r="E290" s="1"/>
  <c r="D62"/>
  <c r="D242" s="1"/>
  <c r="D287" s="1"/>
  <c r="D290" s="1"/>
  <c r="C62"/>
  <c r="C242" s="1"/>
  <c r="C287" s="1"/>
  <c r="C290" s="1"/>
  <c r="J61"/>
  <c r="H61"/>
  <c r="G61"/>
  <c r="E61"/>
  <c r="D61"/>
  <c r="J59"/>
  <c r="J283" s="1"/>
  <c r="H59"/>
  <c r="H283" s="1"/>
  <c r="G59"/>
  <c r="G283" s="1"/>
  <c r="F59"/>
  <c r="E59"/>
  <c r="E283" s="1"/>
  <c r="D59"/>
  <c r="D283" s="1"/>
  <c r="C59"/>
  <c r="C283" s="1"/>
  <c r="J50"/>
  <c r="H50"/>
  <c r="G50"/>
  <c r="E50"/>
  <c r="D50"/>
  <c r="J35"/>
  <c r="H35"/>
  <c r="G35"/>
  <c r="F35"/>
  <c r="E35"/>
  <c r="D35"/>
  <c r="J31"/>
  <c r="H31"/>
  <c r="G31"/>
  <c r="F31"/>
  <c r="E31"/>
  <c r="D31"/>
  <c r="C31"/>
  <c r="J28"/>
  <c r="F28"/>
  <c r="E28"/>
  <c r="D28"/>
  <c r="C28"/>
  <c r="F20"/>
  <c r="E20"/>
  <c r="D20"/>
  <c r="C20"/>
  <c r="F15"/>
  <c r="E15"/>
  <c r="D15"/>
  <c r="C15"/>
  <c r="J14"/>
  <c r="H14"/>
  <c r="G14"/>
  <c r="F14"/>
  <c r="E14"/>
  <c r="D14"/>
  <c r="C14"/>
  <c r="F10"/>
  <c r="E10"/>
  <c r="D10"/>
  <c r="C10"/>
  <c r="F7"/>
  <c r="E7"/>
  <c r="D7"/>
  <c r="C7"/>
  <c r="J5"/>
  <c r="H5"/>
  <c r="D5"/>
  <c r="C5"/>
  <c r="J4"/>
  <c r="J46" s="1"/>
  <c r="J282" s="1"/>
  <c r="H4"/>
  <c r="H46" s="1"/>
  <c r="H282" s="1"/>
  <c r="H285" s="1"/>
  <c r="G4"/>
  <c r="G46" s="1"/>
  <c r="G282" s="1"/>
  <c r="F4"/>
  <c r="F46" s="1"/>
  <c r="E4"/>
  <c r="E46" s="1"/>
  <c r="E282" s="1"/>
  <c r="D4"/>
  <c r="D46" s="1"/>
  <c r="D282" s="1"/>
  <c r="D285" s="1"/>
  <c r="D291" s="1"/>
  <c r="C4"/>
  <c r="C46" s="1"/>
  <c r="C282" s="1"/>
  <c r="C285" l="1"/>
  <c r="C291" s="1"/>
  <c r="E285"/>
  <c r="E291" s="1"/>
  <c r="G285"/>
  <c r="G291" s="1"/>
  <c r="J285"/>
  <c r="J291" s="1"/>
  <c r="H290"/>
  <c r="H291"/>
</calcChain>
</file>

<file path=xl/sharedStrings.xml><?xml version="1.0" encoding="utf-8"?>
<sst xmlns="http://schemas.openxmlformats.org/spreadsheetml/2006/main" count="358" uniqueCount="318">
  <si>
    <t>Príjmy:</t>
  </si>
  <si>
    <t>Účet</t>
  </si>
  <si>
    <t>Názov</t>
  </si>
  <si>
    <t>Skutočnosť k 31.12.2019</t>
  </si>
  <si>
    <t>Skutočnosť k 31.12.2020</t>
  </si>
  <si>
    <t>Rozpočet na rok 2021</t>
  </si>
  <si>
    <t>Očakávaná skutočnosť k 31.12.2021</t>
  </si>
  <si>
    <t>Rozpočet  na rok 2022</t>
  </si>
  <si>
    <t>Rozpočet  na rok 2023</t>
  </si>
  <si>
    <t>Rozpočet  na rok 2024</t>
  </si>
  <si>
    <t>DAŇOVÉ PRÍJMY</t>
  </si>
  <si>
    <t xml:space="preserve">dane z príjmov, ziskov a kapitálového majetku </t>
  </si>
  <si>
    <t>daň z príjmov FO - DÚ</t>
  </si>
  <si>
    <t>daň z majetku</t>
  </si>
  <si>
    <t>daň z pozemkov</t>
  </si>
  <si>
    <t xml:space="preserve">daň zo stavieb </t>
  </si>
  <si>
    <t>domáce dane na tovary a služby</t>
  </si>
  <si>
    <t>daň za psa</t>
  </si>
  <si>
    <t>daň za užívanie VP</t>
  </si>
  <si>
    <t>za zber, prepravu a znešk.kom.od., predaj odp. nádob</t>
  </si>
  <si>
    <t>NEDAŇOVÉ PRÍJMY</t>
  </si>
  <si>
    <t>príjmy z podnikania a vlastníctva majetku</t>
  </si>
  <si>
    <t>z prenajatých pozemkov</t>
  </si>
  <si>
    <t>nájomné HM - cintorín</t>
  </si>
  <si>
    <t>z prenajatých strojov,zariadení</t>
  </si>
  <si>
    <t>z prenajatých budov, priestorov</t>
  </si>
  <si>
    <t>administratívne a iné poplatky a platby</t>
  </si>
  <si>
    <t>správne poplatky</t>
  </si>
  <si>
    <t>príspevok na opatr.služba</t>
  </si>
  <si>
    <t>za reklamy</t>
  </si>
  <si>
    <t>poplatky /za služby, cintorínske, zálohy,reklama, MR/</t>
  </si>
  <si>
    <t>výrub stromov</t>
  </si>
  <si>
    <t>za stravné</t>
  </si>
  <si>
    <t>prepravná služba (OS)</t>
  </si>
  <si>
    <t>úroky z domácich úverov, požičiek a vkladov</t>
  </si>
  <si>
    <t>Úroky</t>
  </si>
  <si>
    <t>Z návratných finančných výpomoci</t>
  </si>
  <si>
    <t>iné nedaňové príjmy</t>
  </si>
  <si>
    <t>z výťažkov lotérií a iných hier</t>
  </si>
  <si>
    <t>Z preplatkov a RZZP  2019</t>
  </si>
  <si>
    <t>Z vratiek</t>
  </si>
  <si>
    <t>GRANTY A TRANSFERY</t>
  </si>
  <si>
    <t>Granty, Nadácia G. Bethlena</t>
  </si>
  <si>
    <t>Obnova interiérového vybavenia knižnice</t>
  </si>
  <si>
    <t>prenes. výkon št. správy obce</t>
  </si>
  <si>
    <t>Sčítanie</t>
  </si>
  <si>
    <t>Program obnovy prírody</t>
  </si>
  <si>
    <t>Ekopolis - Zelené oázy</t>
  </si>
  <si>
    <t>KultMinor</t>
  </si>
  <si>
    <t>DHZ dotácia</t>
  </si>
  <si>
    <t>Obnova dediny</t>
  </si>
  <si>
    <t>Granty z VÚC</t>
  </si>
  <si>
    <t>Spolu príjmy:</t>
  </si>
  <si>
    <t>Kapitálové príjmy:</t>
  </si>
  <si>
    <t>Predaj pozemkov</t>
  </si>
  <si>
    <t>Rekonštrukcia budovy DS</t>
  </si>
  <si>
    <t>Rekonštrukci domu smútku a areálu cintorína</t>
  </si>
  <si>
    <t>Výstavba inkl. dets. Ihriska</t>
  </si>
  <si>
    <t>Komunálna technika</t>
  </si>
  <si>
    <t>WIFI pre Teba</t>
  </si>
  <si>
    <t>WIFI  EU</t>
  </si>
  <si>
    <t>Výstavba budovy DHZ</t>
  </si>
  <si>
    <t>Spolu KP:</t>
  </si>
  <si>
    <t>Výdavky:</t>
  </si>
  <si>
    <t>01.110</t>
  </si>
  <si>
    <t>Správa obecného úradu</t>
  </si>
  <si>
    <t>01 110 611 000</t>
  </si>
  <si>
    <t>Plat OcÚ</t>
  </si>
  <si>
    <t>Príplatky OcÚ</t>
  </si>
  <si>
    <t>Odmeny OcÚ</t>
  </si>
  <si>
    <t xml:space="preserve">Poistné </t>
  </si>
  <si>
    <t>Poistné do ZP - OcZ</t>
  </si>
  <si>
    <t>Poistné do SP</t>
  </si>
  <si>
    <t>Poistné do SP - OcZ</t>
  </si>
  <si>
    <t>Cestovné náhrady</t>
  </si>
  <si>
    <t>Energie</t>
  </si>
  <si>
    <t>Poštovné</t>
  </si>
  <si>
    <t>Telekomunikačné služby</t>
  </si>
  <si>
    <t>Všeobecný materiál</t>
  </si>
  <si>
    <t>Knihy, časopisy,...</t>
  </si>
  <si>
    <t>PHM</t>
  </si>
  <si>
    <t>Reprezentačné</t>
  </si>
  <si>
    <t>Povinné zmluvné poistenie</t>
  </si>
  <si>
    <t>Údržba výpočtovej techniky</t>
  </si>
  <si>
    <t>Údržba osobn. automobilov</t>
  </si>
  <si>
    <t>Údržba strojov, prístrojov</t>
  </si>
  <si>
    <t>Údržba, rekonštrukcia KD, zariad.</t>
  </si>
  <si>
    <t>Nájom  -  kat.cirkev, ref. cirkev</t>
  </si>
  <si>
    <t>Školenie, kurzy</t>
  </si>
  <si>
    <t>Propagácia, reklama</t>
  </si>
  <si>
    <t>Všeobecné služby</t>
  </si>
  <si>
    <t>Stavebníctvo</t>
  </si>
  <si>
    <t>Špeciálne služby</t>
  </si>
  <si>
    <t>Všeobecné služby - soc. podnik</t>
  </si>
  <si>
    <t>Audítorské</t>
  </si>
  <si>
    <t>Štúdie, posudky</t>
  </si>
  <si>
    <t>Poplatky, odvody, dane, RTVS</t>
  </si>
  <si>
    <t>Stravovanie</t>
  </si>
  <si>
    <t>Poistenie majetku obce</t>
  </si>
  <si>
    <t>Prídel do sociálneho fondu</t>
  </si>
  <si>
    <t>Odmeny poslancom í</t>
  </si>
  <si>
    <t>Odmeny na základe dohôd OcÚ</t>
  </si>
  <si>
    <t>Spoločný úrad</t>
  </si>
  <si>
    <t>MAS P. o.z.</t>
  </si>
  <si>
    <t>Vyúčtovanie dotácie</t>
  </si>
  <si>
    <t>Mzdy - stavebné konanie</t>
  </si>
  <si>
    <t>Mzdy - dotácie</t>
  </si>
  <si>
    <t>Dotácie-tovar a služby</t>
  </si>
  <si>
    <t>Vyúčtovanie Bethlen Alap</t>
  </si>
  <si>
    <t>01.330</t>
  </si>
  <si>
    <t>Matričná činnosť</t>
  </si>
  <si>
    <t>611 000</t>
  </si>
  <si>
    <t>Matrika - plat</t>
  </si>
  <si>
    <t>Matrika - poistné do VZP</t>
  </si>
  <si>
    <t>Matrika - poistné do SP</t>
  </si>
  <si>
    <t>Matrika - cestovné</t>
  </si>
  <si>
    <t>Matrika - tovar</t>
  </si>
  <si>
    <t>01.600</t>
  </si>
  <si>
    <t>Výdavky na voľby, sčítanie</t>
  </si>
  <si>
    <t>01 600 637 037</t>
  </si>
  <si>
    <t xml:space="preserve"> 641 009</t>
  </si>
  <si>
    <t>Voľby prezidenta SR a  do EP</t>
  </si>
  <si>
    <t>01.700</t>
  </si>
  <si>
    <t>Úroky z úveru</t>
  </si>
  <si>
    <t>01 700 651 003</t>
  </si>
  <si>
    <t>úroky z úveru</t>
  </si>
  <si>
    <t>03.200</t>
  </si>
  <si>
    <t>Ochrana pred požiarmi</t>
  </si>
  <si>
    <t>03 200 631 001</t>
  </si>
  <si>
    <t>PO - vodné</t>
  </si>
  <si>
    <t>PO - DPO SR</t>
  </si>
  <si>
    <t>PO - údržba PZ</t>
  </si>
  <si>
    <t>Transfery</t>
  </si>
  <si>
    <t>Transfery občianskym združ.</t>
  </si>
  <si>
    <t>Transfer pre obecný podnik</t>
  </si>
  <si>
    <t>Transfery pre DHZ Sap</t>
  </si>
  <si>
    <t>Transfery pre Csemadok Sap</t>
  </si>
  <si>
    <t>Transfery pre OFC Sap</t>
  </si>
  <si>
    <t>Transfery pre MS SČK Sap</t>
  </si>
  <si>
    <t>Transfery pre MŠ Ňárad</t>
  </si>
  <si>
    <t>Transfer pre ZŠ</t>
  </si>
  <si>
    <t>Členské príspevky ZMOS, ZMOŽO, návratná fin.výpomoc</t>
  </si>
  <si>
    <t>04.120</t>
  </si>
  <si>
    <t>Aktivačná činnosť UPSVaR</t>
  </si>
  <si>
    <r>
      <rPr>
        <b/>
        <sz val="16"/>
        <rFont val="Arial"/>
        <family val="2"/>
        <charset val="238"/>
      </rPr>
      <t>41</t>
    </r>
    <r>
      <rPr>
        <sz val="16"/>
        <rFont val="Arial"/>
        <family val="2"/>
        <charset val="238"/>
      </rPr>
      <t xml:space="preserve">              611</t>
    </r>
  </si>
  <si>
    <t>VPP plat OcÚ</t>
  </si>
  <si>
    <t>Odvody do ZP</t>
  </si>
  <si>
    <t xml:space="preserve">Odvody do SP </t>
  </si>
  <si>
    <t>Pracovné náradie</t>
  </si>
  <si>
    <t>Stravné</t>
  </si>
  <si>
    <r>
      <rPr>
        <b/>
        <sz val="16"/>
        <rFont val="Arial"/>
        <family val="2"/>
        <charset val="238"/>
      </rPr>
      <t>1AC1</t>
    </r>
    <r>
      <rPr>
        <sz val="16"/>
        <rFont val="Arial"/>
        <family val="2"/>
        <charset val="238"/>
      </rPr>
      <t xml:space="preserve">    611 000</t>
    </r>
  </si>
  <si>
    <t xml:space="preserve">VPP plat </t>
  </si>
  <si>
    <t>Odvody do SP</t>
  </si>
  <si>
    <t xml:space="preserve">Pracovné náradie </t>
  </si>
  <si>
    <t>Poistenie VPP UPSVaR</t>
  </si>
  <si>
    <r>
      <rPr>
        <b/>
        <sz val="16"/>
        <rFont val="Arial"/>
        <family val="2"/>
        <charset val="238"/>
      </rPr>
      <t>1AC2</t>
    </r>
    <r>
      <rPr>
        <sz val="16"/>
        <rFont val="Arial"/>
        <family val="2"/>
        <charset val="238"/>
      </rPr>
      <t xml:space="preserve">    611 000</t>
    </r>
  </si>
  <si>
    <t>VPP plat</t>
  </si>
  <si>
    <t>Pracovné náradie VPP</t>
  </si>
  <si>
    <t>04.510</t>
  </si>
  <si>
    <t>Cestná doprava</t>
  </si>
  <si>
    <t>PE vrecia</t>
  </si>
  <si>
    <t>Údržba ciest, chodníkov</t>
  </si>
  <si>
    <t>Zimná údržba MK</t>
  </si>
  <si>
    <t>05.100</t>
  </si>
  <si>
    <t>Nakladanie s odpadmi</t>
  </si>
  <si>
    <t>Služby za uloženie odpadu</t>
  </si>
  <si>
    <t>Mzdy zberný dvor</t>
  </si>
  <si>
    <t>TKO odvoz odpadu</t>
  </si>
  <si>
    <t>Za prevádz. Ekodvora</t>
  </si>
  <si>
    <t>Nákup odpadových nádob</t>
  </si>
  <si>
    <t>05.600</t>
  </si>
  <si>
    <t xml:space="preserve">Postrekovanie </t>
  </si>
  <si>
    <t>05600 637 005</t>
  </si>
  <si>
    <t>Postrekovanie komárov</t>
  </si>
  <si>
    <t>06.100</t>
  </si>
  <si>
    <t>Detské ihrisko</t>
  </si>
  <si>
    <t>06100 635 006</t>
  </si>
  <si>
    <t>06.200</t>
  </si>
  <si>
    <t>Verejná zeleň</t>
  </si>
  <si>
    <t>06200 621 000</t>
  </si>
  <si>
    <t>VZ dohody - odvody ZP</t>
  </si>
  <si>
    <t>VZ dohody - odvody do SP</t>
  </si>
  <si>
    <t>VZ - materiál, sadenice</t>
  </si>
  <si>
    <t>634001/633015</t>
  </si>
  <si>
    <t>VZ - PHM</t>
  </si>
  <si>
    <t>Údržba strojov verejnej zelene</t>
  </si>
  <si>
    <t>VZ dohody</t>
  </si>
  <si>
    <t>Kamerový systém</t>
  </si>
  <si>
    <t>Kamerový systém - el.energia</t>
  </si>
  <si>
    <t>Kamerový systém- poistenie+údržba</t>
  </si>
  <si>
    <t>06.400</t>
  </si>
  <si>
    <t>Verejné osvetlenie</t>
  </si>
  <si>
    <t>06 400 632 001</t>
  </si>
  <si>
    <t>VO elektrická energia</t>
  </si>
  <si>
    <t>VO údržba + rozšírenie</t>
  </si>
  <si>
    <t>08.100</t>
  </si>
  <si>
    <t xml:space="preserve">Šport: OFC Sap </t>
  </si>
  <si>
    <t>08 100 625 002</t>
  </si>
  <si>
    <t>Chr.dielňa odvody -Obec</t>
  </si>
  <si>
    <t>Energia</t>
  </si>
  <si>
    <t>OFC Sap voda</t>
  </si>
  <si>
    <t>OFC Sap materiál</t>
  </si>
  <si>
    <t>OFC Sap prepravné</t>
  </si>
  <si>
    <t>OFC Sap údržba</t>
  </si>
  <si>
    <t>OFC Sap dohody</t>
  </si>
  <si>
    <t>šport.programy - vlast.prostr.obce</t>
  </si>
  <si>
    <t>dotácia TTSK- šport.programy</t>
  </si>
  <si>
    <t>Chran.dielňa mzd.náklady Obec</t>
  </si>
  <si>
    <t>Chr.dielňa mzdové náklady Dotácia</t>
  </si>
  <si>
    <t>Chr.dielňa odvody Dotácia</t>
  </si>
  <si>
    <t>08.200</t>
  </si>
  <si>
    <t>Kultúra - kultúrny dom</t>
  </si>
  <si>
    <t>08 200 611 000</t>
  </si>
  <si>
    <t>Chran.dielňa mzd.nákl.</t>
  </si>
  <si>
    <t xml:space="preserve">Chrán.dielňa odvody </t>
  </si>
  <si>
    <t>KD energie</t>
  </si>
  <si>
    <t>KD voda</t>
  </si>
  <si>
    <t>Chrán. Dielňa mzd.náklady Dotácia</t>
  </si>
  <si>
    <t>Chrán.dielňa odvody Dotácia</t>
  </si>
  <si>
    <t>Oslavy sviatkov</t>
  </si>
  <si>
    <t>KD údržba</t>
  </si>
  <si>
    <t>TTSK projekty</t>
  </si>
  <si>
    <t>Rybársky deň - propagácia a rekl.</t>
  </si>
  <si>
    <t xml:space="preserve">Ost. činnosť </t>
  </si>
  <si>
    <t>Knižnica</t>
  </si>
  <si>
    <t>Knižnica voda</t>
  </si>
  <si>
    <t>Knižnica dohoda</t>
  </si>
  <si>
    <t>Knižnica - údržba budov</t>
  </si>
  <si>
    <t>Knižnica - knihy</t>
  </si>
  <si>
    <t>08.300</t>
  </si>
  <si>
    <t>Miestny rozhlas</t>
  </si>
  <si>
    <t>Údržba miestneho rozhlasu</t>
  </si>
  <si>
    <t>08.400</t>
  </si>
  <si>
    <t>Náboženské a spoločenské služby - cintorín</t>
  </si>
  <si>
    <t xml:space="preserve"> 08 400 632 001</t>
  </si>
  <si>
    <t>Cintorín - vodné</t>
  </si>
  <si>
    <t>Cintorín - materiál</t>
  </si>
  <si>
    <t>Cintorín - údržba</t>
  </si>
  <si>
    <t>Cintorín - odvoz smeti</t>
  </si>
  <si>
    <t>10.200</t>
  </si>
  <si>
    <t xml:space="preserve">Opatrovateľská služba </t>
  </si>
  <si>
    <t>10 200 637 014</t>
  </si>
  <si>
    <t>Opatrovateľská služba plat</t>
  </si>
  <si>
    <t>10 200 611 001</t>
  </si>
  <si>
    <t>OS IAZASI mzd.náklady</t>
  </si>
  <si>
    <t>OS IAZASI odvody</t>
  </si>
  <si>
    <t>OS IAZASI do ostatných ZP</t>
  </si>
  <si>
    <t>OS zdrav,OS IAZASI do SP</t>
  </si>
  <si>
    <t>OS IAZASI stravovanie, služby</t>
  </si>
  <si>
    <t>Dôchodcovia</t>
  </si>
  <si>
    <t>Dôchodcovia-všeobecný materiál</t>
  </si>
  <si>
    <t>Dôchodcovia-stravné</t>
  </si>
  <si>
    <t xml:space="preserve">Starostlivosť o star. občanov </t>
  </si>
  <si>
    <t>Dôchodcovia prepravné</t>
  </si>
  <si>
    <t>Starostlivosť o star. ob. TTSK</t>
  </si>
  <si>
    <t>TTSK  -obec</t>
  </si>
  <si>
    <t>Finančé dary pre dôchodcov</t>
  </si>
  <si>
    <t>10.700</t>
  </si>
  <si>
    <t>Denný stacionár</t>
  </si>
  <si>
    <t>Denný stacionár - plat</t>
  </si>
  <si>
    <t>621000/625000</t>
  </si>
  <si>
    <t>Denný stac. odvody do ZP, SP</t>
  </si>
  <si>
    <t>Príplatky DS</t>
  </si>
  <si>
    <t>Odmeny DS</t>
  </si>
  <si>
    <t>Denný stacionár - poistenie zodp.</t>
  </si>
  <si>
    <t>Denný stacionár - poistenie budov</t>
  </si>
  <si>
    <t>Denný stacionár -reprezentačné</t>
  </si>
  <si>
    <t>Denný stacionár - vš. služby</t>
  </si>
  <si>
    <t>Nájom budovy</t>
  </si>
  <si>
    <t>DS dohody</t>
  </si>
  <si>
    <t>Denný stacionár - všeobecný m.</t>
  </si>
  <si>
    <t>Denný stacionár - režijné náklady</t>
  </si>
  <si>
    <t>Spolu výdavky:</t>
  </si>
  <si>
    <t>Kapitálové výdavky:</t>
  </si>
  <si>
    <t>Očakávaná skutočnočnosť k 31.12.2021</t>
  </si>
  <si>
    <t xml:space="preserve"> 713 003</t>
  </si>
  <si>
    <t xml:space="preserve">WIFI pre Teba  </t>
  </si>
  <si>
    <t>713 003</t>
  </si>
  <si>
    <t>716 000</t>
  </si>
  <si>
    <t>nákup pozemkov</t>
  </si>
  <si>
    <t>WIFI EU</t>
  </si>
  <si>
    <t>717 001</t>
  </si>
  <si>
    <t>Rekonštrukcia budovy a areálu DS</t>
  </si>
  <si>
    <t>717 002</t>
  </si>
  <si>
    <t xml:space="preserve">Rekonštrukcia budovy </t>
  </si>
  <si>
    <t>717001</t>
  </si>
  <si>
    <t>713003</t>
  </si>
  <si>
    <t>POP</t>
  </si>
  <si>
    <t>POD</t>
  </si>
  <si>
    <t>Rekonštrukcia domu smútku a areálu cintorína</t>
  </si>
  <si>
    <t>Výstavba budovy pož.zbrojnice</t>
  </si>
  <si>
    <t>717 003</t>
  </si>
  <si>
    <t>Výstavba inkl. Dets. Ihriska</t>
  </si>
  <si>
    <t>717</t>
  </si>
  <si>
    <t>Základné imanie soc.podnik</t>
  </si>
  <si>
    <t>Finančné operácie príjmové:</t>
  </si>
  <si>
    <t>Bilančný prevod</t>
  </si>
  <si>
    <t>krátkodobý kontokor.úver</t>
  </si>
  <si>
    <t>Úver - štát</t>
  </si>
  <si>
    <t>Dlhodobé bankové úvery</t>
  </si>
  <si>
    <t>Spolu:</t>
  </si>
  <si>
    <t>Finančné operácie výdavkové:</t>
  </si>
  <si>
    <t>Splácanie krátkodobého úveru</t>
  </si>
  <si>
    <t xml:space="preserve">Splácanie úveru - OTP Banka, a.s. </t>
  </si>
  <si>
    <t>Rekapitulácia príjmov a výdavkov:</t>
  </si>
  <si>
    <t>Bežné príjmy</t>
  </si>
  <si>
    <t>Kapitálové príjmy</t>
  </si>
  <si>
    <t>Príjmové finančné operácie</t>
  </si>
  <si>
    <t>Príjmy celkom:</t>
  </si>
  <si>
    <t>Bežné výdavky</t>
  </si>
  <si>
    <t>Kapitálové výdavky</t>
  </si>
  <si>
    <t>Výdavkové finančné operácie</t>
  </si>
  <si>
    <t>Výdavky celkom:</t>
  </si>
  <si>
    <t>Rozdiel medzi P a V:</t>
  </si>
  <si>
    <t xml:space="preserve">Vyvesené dňa: </t>
  </si>
  <si>
    <t xml:space="preserve">Zvesené dňa:  </t>
  </si>
  <si>
    <t>Vypracovala: Mgr. Ivett Csóka</t>
  </si>
  <si>
    <t>Rozpočet obce Sap na roky 2022-2024</t>
  </si>
</sst>
</file>

<file path=xl/styles.xml><?xml version="1.0" encoding="utf-8"?>
<styleSheet xmlns="http://schemas.openxmlformats.org/spreadsheetml/2006/main">
  <numFmts count="10">
    <numFmt numFmtId="164" formatCode="_-* #,##0.00&quot; Sk&quot;_-;\-* #,##0.00&quot; Sk&quot;_-;_-* \-??&quot; Sk&quot;_-;_-@_-"/>
    <numFmt numFmtId="165" formatCode="#,##0\ _€"/>
    <numFmt numFmtId="166" formatCode="[$-41B]#,##0\ _S_k;\-#,##0\ _S_k"/>
    <numFmt numFmtId="167" formatCode="[$-41B]#,##0\ _S_k;[Red]\-#,##0\ _S_k"/>
    <numFmt numFmtId="168" formatCode="#,##0&quot; €&quot;"/>
    <numFmt numFmtId="169" formatCode="#,##0.00\ _€"/>
    <numFmt numFmtId="170" formatCode="0\ %"/>
    <numFmt numFmtId="171" formatCode="#,##0\ [$€-1];[Red]\-#,##0\ [$€-1]"/>
    <numFmt numFmtId="172" formatCode="#,##0\ [$€-1]"/>
    <numFmt numFmtId="173" formatCode="[$-41B]d/m/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i/>
      <sz val="16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2F0D9"/>
        <bgColor rgb="FFD6DCE5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6DCE5"/>
        <bgColor rgb="FFE2F0D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164" fontId="2" fillId="0" borderId="0" applyBorder="0"/>
    <xf numFmtId="0" fontId="1" fillId="0" borderId="0" applyBorder="0"/>
    <xf numFmtId="165" fontId="1" fillId="0" borderId="0" applyBorder="0"/>
    <xf numFmtId="166" fontId="2" fillId="0" borderId="0" applyBorder="0"/>
    <xf numFmtId="167" fontId="3" fillId="0" borderId="1"/>
    <xf numFmtId="165" fontId="1" fillId="0" borderId="0" applyBorder="0"/>
    <xf numFmtId="168" fontId="1" fillId="0" borderId="1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2" borderId="0" xfId="0" applyFont="1" applyFill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169" fontId="8" fillId="3" borderId="1" xfId="0" applyNumberFormat="1" applyFont="1" applyFill="1" applyBorder="1" applyAlignment="1">
      <alignment wrapText="1" shrinkToFit="1"/>
    </xf>
    <xf numFmtId="169" fontId="8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69" fontId="7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0" fontId="4" fillId="0" borderId="1" xfId="0" applyFont="1" applyBorder="1" applyAlignment="1">
      <alignment wrapText="1"/>
    </xf>
    <xf numFmtId="169" fontId="4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169" fontId="8" fillId="0" borderId="1" xfId="0" applyNumberFormat="1" applyFont="1" applyBorder="1" applyAlignment="1">
      <alignment wrapText="1"/>
    </xf>
    <xf numFmtId="169" fontId="4" fillId="0" borderId="1" xfId="0" applyNumberFormat="1" applyFont="1" applyBorder="1" applyAlignment="1">
      <alignment horizontal="right" wrapText="1"/>
    </xf>
    <xf numFmtId="169" fontId="4" fillId="2" borderId="1" xfId="0" applyNumberFormat="1" applyFont="1" applyFill="1" applyBorder="1" applyAlignment="1">
      <alignment wrapText="1"/>
    </xf>
    <xf numFmtId="169" fontId="8" fillId="2" borderId="1" xfId="0" applyNumberFormat="1" applyFont="1" applyFill="1" applyBorder="1" applyAlignment="1">
      <alignment wrapText="1"/>
    </xf>
    <xf numFmtId="3" fontId="8" fillId="3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169" fontId="8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wrapText="1"/>
    </xf>
    <xf numFmtId="169" fontId="7" fillId="0" borderId="0" xfId="0" applyNumberFormat="1" applyFont="1" applyBorder="1" applyAlignment="1">
      <alignment wrapText="1"/>
    </xf>
    <xf numFmtId="3" fontId="8" fillId="3" borderId="1" xfId="0" applyNumberFormat="1" applyFont="1" applyFill="1" applyBorder="1" applyAlignment="1">
      <alignment horizontal="right"/>
    </xf>
    <xf numFmtId="0" fontId="7" fillId="4" borderId="0" xfId="0" applyFont="1" applyFill="1" applyBorder="1"/>
    <xf numFmtId="0" fontId="7" fillId="4" borderId="0" xfId="0" applyFont="1" applyFill="1" applyBorder="1" applyAlignment="1">
      <alignment wrapText="1"/>
    </xf>
    <xf numFmtId="169" fontId="7" fillId="4" borderId="3" xfId="0" applyNumberFormat="1" applyFont="1" applyFill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4" fillId="0" borderId="1" xfId="0" applyFont="1" applyBorder="1"/>
    <xf numFmtId="3" fontId="4" fillId="4" borderId="3" xfId="0" applyNumberFormat="1" applyFont="1" applyFill="1" applyBorder="1"/>
    <xf numFmtId="0" fontId="7" fillId="4" borderId="3" xfId="0" applyFont="1" applyFill="1" applyBorder="1" applyAlignment="1">
      <alignment wrapText="1"/>
    </xf>
    <xf numFmtId="0" fontId="5" fillId="0" borderId="5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169" fontId="7" fillId="3" borderId="1" xfId="0" applyNumberFormat="1" applyFont="1" applyFill="1" applyBorder="1" applyAlignment="1">
      <alignment wrapText="1" shrinkToFit="1"/>
    </xf>
    <xf numFmtId="49" fontId="4" fillId="0" borderId="1" xfId="0" applyNumberFormat="1" applyFont="1" applyBorder="1" applyAlignment="1">
      <alignment horizontal="right"/>
    </xf>
    <xf numFmtId="170" fontId="4" fillId="0" borderId="0" xfId="0" applyNumberFormat="1" applyFont="1"/>
    <xf numFmtId="3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9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169" fontId="9" fillId="2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right"/>
    </xf>
    <xf numFmtId="169" fontId="4" fillId="3" borderId="0" xfId="0" applyNumberFormat="1" applyFont="1" applyFill="1" applyBorder="1" applyAlignment="1">
      <alignment wrapText="1"/>
    </xf>
    <xf numFmtId="3" fontId="7" fillId="3" borderId="1" xfId="0" applyNumberFormat="1" applyFont="1" applyFill="1" applyBorder="1"/>
    <xf numFmtId="49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wrapText="1"/>
    </xf>
    <xf numFmtId="169" fontId="4" fillId="5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top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0" fontId="7" fillId="0" borderId="0" xfId="0" applyFont="1"/>
    <xf numFmtId="49" fontId="4" fillId="0" borderId="1" xfId="0" applyNumberFormat="1" applyFont="1" applyBorder="1" applyAlignment="1">
      <alignment horizontal="right" vertical="top"/>
    </xf>
    <xf numFmtId="169" fontId="4" fillId="0" borderId="0" xfId="0" applyNumberFormat="1" applyFont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9" fontId="7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169" fontId="7" fillId="0" borderId="5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69" fontId="4" fillId="0" borderId="1" xfId="2" applyNumberFormat="1" applyFont="1" applyBorder="1" applyAlignment="1">
      <alignment wrapText="1"/>
    </xf>
    <xf numFmtId="3" fontId="7" fillId="4" borderId="3" xfId="0" applyNumberFormat="1" applyFont="1" applyFill="1" applyBorder="1"/>
    <xf numFmtId="3" fontId="7" fillId="4" borderId="3" xfId="0" applyNumberFormat="1" applyFont="1" applyFill="1" applyBorder="1" applyAlignment="1">
      <alignment wrapText="1"/>
    </xf>
    <xf numFmtId="169" fontId="7" fillId="4" borderId="3" xfId="2" applyNumberFormat="1" applyFont="1" applyFill="1" applyBorder="1" applyAlignment="1">
      <alignment wrapText="1"/>
    </xf>
    <xf numFmtId="171" fontId="7" fillId="0" borderId="0" xfId="0" applyNumberFormat="1" applyFont="1" applyBorder="1" applyAlignment="1">
      <alignment wrapText="1"/>
    </xf>
    <xf numFmtId="169" fontId="4" fillId="2" borderId="5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171" fontId="4" fillId="0" borderId="0" xfId="0" applyNumberFormat="1" applyFont="1" applyBorder="1" applyAlignment="1">
      <alignment wrapText="1"/>
    </xf>
    <xf numFmtId="172" fontId="7" fillId="0" borderId="5" xfId="0" applyNumberFormat="1" applyFont="1" applyBorder="1"/>
    <xf numFmtId="171" fontId="7" fillId="0" borderId="7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/>
    <xf numFmtId="0" fontId="4" fillId="0" borderId="8" xfId="0" applyFont="1" applyBorder="1" applyAlignment="1">
      <alignment wrapText="1"/>
    </xf>
    <xf numFmtId="171" fontId="4" fillId="0" borderId="9" xfId="0" applyNumberFormat="1" applyFont="1" applyBorder="1" applyAlignment="1">
      <alignment wrapText="1"/>
    </xf>
    <xf numFmtId="172" fontId="4" fillId="0" borderId="1" xfId="0" applyNumberFormat="1" applyFont="1" applyBorder="1"/>
    <xf numFmtId="0" fontId="4" fillId="0" borderId="8" xfId="0" applyFont="1" applyBorder="1" applyAlignment="1"/>
    <xf numFmtId="0" fontId="5" fillId="2" borderId="3" xfId="0" applyFont="1" applyFill="1" applyBorder="1" applyAlignment="1"/>
    <xf numFmtId="171" fontId="4" fillId="2" borderId="3" xfId="0" applyNumberFormat="1" applyFont="1" applyFill="1" applyBorder="1" applyAlignment="1">
      <alignment wrapText="1"/>
    </xf>
    <xf numFmtId="172" fontId="7" fillId="6" borderId="3" xfId="0" applyNumberFormat="1" applyFont="1" applyFill="1" applyBorder="1"/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168" fontId="4" fillId="0" borderId="0" xfId="7" applyFont="1" applyBorder="1"/>
    <xf numFmtId="0" fontId="4" fillId="0" borderId="10" xfId="0" applyFont="1" applyBorder="1" applyAlignment="1"/>
    <xf numFmtId="171" fontId="4" fillId="0" borderId="7" xfId="0" applyNumberFormat="1" applyFont="1" applyBorder="1" applyAlignment="1">
      <alignment wrapText="1"/>
    </xf>
    <xf numFmtId="168" fontId="4" fillId="0" borderId="1" xfId="7" applyFont="1"/>
    <xf numFmtId="168" fontId="4" fillId="0" borderId="6" xfId="7" applyFont="1" applyBorder="1"/>
    <xf numFmtId="0" fontId="4" fillId="0" borderId="11" xfId="0" applyFont="1" applyBorder="1" applyAlignment="1"/>
    <xf numFmtId="171" fontId="4" fillId="0" borderId="12" xfId="0" applyNumberFormat="1" applyFont="1" applyBorder="1" applyAlignment="1">
      <alignment wrapText="1"/>
    </xf>
    <xf numFmtId="168" fontId="7" fillId="6" borderId="3" xfId="7" applyFont="1" applyFill="1" applyBorder="1"/>
    <xf numFmtId="0" fontId="4" fillId="0" borderId="0" xfId="0" applyFont="1" applyBorder="1" applyAlignment="1"/>
    <xf numFmtId="172" fontId="10" fillId="0" borderId="0" xfId="0" applyNumberFormat="1" applyFont="1" applyBorder="1"/>
    <xf numFmtId="173" fontId="4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4" fontId="2" fillId="0" borderId="0" xfId="0" applyNumberFormat="1" applyFont="1"/>
    <xf numFmtId="3" fontId="2" fillId="0" borderId="0" xfId="0" applyNumberFormat="1" applyFont="1"/>
    <xf numFmtId="0" fontId="4" fillId="0" borderId="0" xfId="0" applyFont="1" applyAlignment="1"/>
    <xf numFmtId="173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169" fontId="4" fillId="0" borderId="4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</cellXfs>
  <cellStyles count="8">
    <cellStyle name="normálne" xfId="0" builtinId="0"/>
    <cellStyle name="Štýl 1" xfId="1"/>
    <cellStyle name="Štýl 2" xfId="2"/>
    <cellStyle name="Štýl 3" xfId="3"/>
    <cellStyle name="Štýl 4" xfId="4"/>
    <cellStyle name="Štýl 5" xfId="5"/>
    <cellStyle name="Štýl 6" xfId="6"/>
    <cellStyle name="Štýl 7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36"/>
  <sheetViews>
    <sheetView tabSelected="1" zoomScale="75" zoomScaleNormal="75" workbookViewId="0">
      <selection activeCell="L8" sqref="L8"/>
    </sheetView>
  </sheetViews>
  <sheetFormatPr defaultColWidth="9.109375" defaultRowHeight="13.2"/>
  <cols>
    <col min="1" max="1" width="21.5546875" style="1" customWidth="1"/>
    <col min="2" max="2" width="29.5546875" style="2" customWidth="1"/>
    <col min="3" max="3" width="19.88671875" style="1" customWidth="1"/>
    <col min="4" max="4" width="19.6640625" style="1" customWidth="1"/>
    <col min="5" max="6" width="19.33203125" style="1" customWidth="1"/>
    <col min="7" max="7" width="20" style="1" customWidth="1"/>
    <col min="8" max="8" width="19.5546875" style="1" customWidth="1"/>
    <col min="9" max="9" width="0.109375" style="1" customWidth="1"/>
    <col min="10" max="10" width="19.88671875" style="1" customWidth="1"/>
    <col min="11" max="11" width="12" style="1" customWidth="1"/>
    <col min="12" max="12" width="11.109375" style="1" customWidth="1"/>
    <col min="13" max="13" width="9.109375" style="1"/>
    <col min="14" max="14" width="11.5546875" style="1" customWidth="1"/>
    <col min="15" max="1025" width="9.109375" style="1"/>
  </cols>
  <sheetData>
    <row r="1" spans="1:23" ht="20.399999999999999">
      <c r="A1" s="3"/>
      <c r="B1" s="4"/>
      <c r="C1" s="120" t="s">
        <v>317</v>
      </c>
      <c r="D1" s="120"/>
      <c r="E1" s="120"/>
      <c r="F1" s="120"/>
      <c r="G1" s="120"/>
      <c r="H1" s="3"/>
      <c r="I1" s="5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8" customFormat="1" ht="21">
      <c r="A2" s="6" t="s">
        <v>0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8" customFormat="1" ht="63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/>
      <c r="J3" s="11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8" customFormat="1" ht="20.399999999999999">
      <c r="A4" s="13">
        <v>100</v>
      </c>
      <c r="B4" s="14" t="s">
        <v>10</v>
      </c>
      <c r="C4" s="15">
        <f t="shared" ref="C4:H4" si="0">C5+C7+C10</f>
        <v>144006.91</v>
      </c>
      <c r="D4" s="15">
        <f t="shared" si="0"/>
        <v>149593.76999999999</v>
      </c>
      <c r="E4" s="15">
        <f t="shared" si="0"/>
        <v>150276</v>
      </c>
      <c r="F4" s="15">
        <f t="shared" si="0"/>
        <v>150276</v>
      </c>
      <c r="G4" s="15">
        <f t="shared" si="0"/>
        <v>160934</v>
      </c>
      <c r="H4" s="15">
        <f t="shared" si="0"/>
        <v>163614</v>
      </c>
      <c r="I4" s="16"/>
      <c r="J4" s="15">
        <f>J5+J7+J10</f>
        <v>163614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8" customFormat="1" ht="84">
      <c r="A5" s="17">
        <v>110</v>
      </c>
      <c r="B5" s="18" t="s">
        <v>11</v>
      </c>
      <c r="C5" s="19">
        <f>C6</f>
        <v>114746.73</v>
      </c>
      <c r="D5" s="19">
        <f>D6</f>
        <v>113225.93</v>
      </c>
      <c r="E5" s="19">
        <v>109692</v>
      </c>
      <c r="F5" s="19">
        <v>109692</v>
      </c>
      <c r="G5" s="19">
        <v>120423</v>
      </c>
      <c r="H5" s="19">
        <f>H6</f>
        <v>120423</v>
      </c>
      <c r="I5" s="5"/>
      <c r="J5" s="19">
        <f>J6</f>
        <v>120423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8" customFormat="1" ht="45.75" customHeight="1">
      <c r="A6" s="20">
        <v>111003</v>
      </c>
      <c r="B6" s="21" t="s">
        <v>12</v>
      </c>
      <c r="C6" s="22">
        <v>114746.73</v>
      </c>
      <c r="D6" s="22">
        <v>113225.93</v>
      </c>
      <c r="E6" s="22">
        <v>109692</v>
      </c>
      <c r="F6" s="22">
        <v>109692</v>
      </c>
      <c r="G6" s="22">
        <v>120423</v>
      </c>
      <c r="H6" s="22">
        <v>120423</v>
      </c>
      <c r="I6" s="5"/>
      <c r="J6" s="22">
        <v>120423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8" customFormat="1" ht="22.5" customHeight="1">
      <c r="A7" s="23">
        <v>120</v>
      </c>
      <c r="B7" s="24" t="s">
        <v>13</v>
      </c>
      <c r="C7" s="25">
        <f>SUM(C8:C9)</f>
        <v>18960.620000000003</v>
      </c>
      <c r="D7" s="25">
        <f>SUM(D8:D9)</f>
        <v>22753.25</v>
      </c>
      <c r="E7" s="25">
        <f>SUM(E8:E9)</f>
        <v>22584</v>
      </c>
      <c r="F7" s="25">
        <f>SUM(F8:F9)</f>
        <v>22584</v>
      </c>
      <c r="G7" s="25">
        <v>22755</v>
      </c>
      <c r="H7" s="25">
        <v>22755</v>
      </c>
      <c r="I7" s="5"/>
      <c r="J7" s="25">
        <v>22755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8" customFormat="1" ht="24.75" customHeight="1">
      <c r="A8" s="20">
        <v>121001</v>
      </c>
      <c r="B8" s="21" t="s">
        <v>14</v>
      </c>
      <c r="C8" s="22">
        <v>13941.45</v>
      </c>
      <c r="D8" s="22">
        <v>17779.12</v>
      </c>
      <c r="E8" s="22">
        <v>17544</v>
      </c>
      <c r="F8" s="22">
        <v>17544</v>
      </c>
      <c r="G8" s="26">
        <v>17780</v>
      </c>
      <c r="H8" s="26">
        <v>17780</v>
      </c>
      <c r="I8" s="5"/>
      <c r="J8" s="26">
        <v>17780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8" customFormat="1" ht="20.399999999999999">
      <c r="A9" s="20">
        <v>121002</v>
      </c>
      <c r="B9" s="21" t="s">
        <v>15</v>
      </c>
      <c r="C9" s="27">
        <v>5019.17</v>
      </c>
      <c r="D9" s="22">
        <v>4974.13</v>
      </c>
      <c r="E9" s="22">
        <v>5040</v>
      </c>
      <c r="F9" s="22">
        <v>5040</v>
      </c>
      <c r="G9" s="27">
        <v>4975</v>
      </c>
      <c r="H9" s="27">
        <v>4975</v>
      </c>
      <c r="I9" s="5"/>
      <c r="J9" s="27">
        <v>4975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8" customFormat="1" ht="42">
      <c r="A10" s="23">
        <v>130</v>
      </c>
      <c r="B10" s="24" t="s">
        <v>16</v>
      </c>
      <c r="C10" s="28">
        <f>SUM(C11:C13)</f>
        <v>10299.56</v>
      </c>
      <c r="D10" s="25">
        <f>SUM(D11:D13)</f>
        <v>13614.59</v>
      </c>
      <c r="E10" s="25">
        <f>SUM(E11:E13)</f>
        <v>18000</v>
      </c>
      <c r="F10" s="25">
        <f>SUM(F11:F13)</f>
        <v>18000</v>
      </c>
      <c r="G10" s="28">
        <v>17756</v>
      </c>
      <c r="H10" s="28">
        <v>20436</v>
      </c>
      <c r="I10" s="5"/>
      <c r="J10" s="28">
        <v>20436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20.399999999999999">
      <c r="A11" s="20">
        <v>133001</v>
      </c>
      <c r="B11" s="21" t="s">
        <v>17</v>
      </c>
      <c r="C11" s="22">
        <v>511</v>
      </c>
      <c r="D11" s="22">
        <v>568</v>
      </c>
      <c r="E11" s="22">
        <v>0</v>
      </c>
      <c r="F11" s="22">
        <v>0</v>
      </c>
      <c r="G11" s="22">
        <v>556</v>
      </c>
      <c r="H11" s="22">
        <v>556</v>
      </c>
      <c r="I11" s="5"/>
      <c r="J11" s="22">
        <v>556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8" customFormat="1" ht="20.399999999999999">
      <c r="A12" s="20">
        <v>133012</v>
      </c>
      <c r="B12" s="21" t="s">
        <v>18</v>
      </c>
      <c r="C12" s="22">
        <v>1394</v>
      </c>
      <c r="D12" s="22">
        <v>200</v>
      </c>
      <c r="E12" s="22">
        <v>1000</v>
      </c>
      <c r="F12" s="22">
        <v>1000</v>
      </c>
      <c r="G12" s="22">
        <v>200</v>
      </c>
      <c r="H12" s="22">
        <v>200</v>
      </c>
      <c r="I12" s="5"/>
      <c r="J12" s="22">
        <v>200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61.2">
      <c r="A13" s="20">
        <v>133013</v>
      </c>
      <c r="B13" s="21" t="s">
        <v>19</v>
      </c>
      <c r="C13" s="22">
        <v>8394.56</v>
      </c>
      <c r="D13" s="22">
        <v>12846.59</v>
      </c>
      <c r="E13" s="22">
        <v>17000</v>
      </c>
      <c r="F13" s="22">
        <v>17000</v>
      </c>
      <c r="G13" s="22">
        <v>17000</v>
      </c>
      <c r="H13" s="22">
        <v>19680</v>
      </c>
      <c r="I13" s="5"/>
      <c r="J13" s="22">
        <v>19680</v>
      </c>
      <c r="K13" s="122"/>
      <c r="L13" s="122"/>
      <c r="M13" s="122"/>
      <c r="N13" s="122"/>
      <c r="O13" s="122"/>
      <c r="P13" s="5"/>
      <c r="Q13" s="5"/>
      <c r="R13" s="5"/>
      <c r="S13" s="5"/>
      <c r="T13" s="5"/>
      <c r="U13" s="5"/>
      <c r="V13" s="5"/>
      <c r="W13" s="5"/>
    </row>
    <row r="14" spans="1:23" s="8" customFormat="1" ht="40.799999999999997">
      <c r="A14" s="29">
        <v>200</v>
      </c>
      <c r="B14" s="30" t="s">
        <v>20</v>
      </c>
      <c r="C14" s="31">
        <f t="shared" ref="C14:H14" si="1">C15+C20+C28+C31</f>
        <v>25443.48</v>
      </c>
      <c r="D14" s="31">
        <f t="shared" si="1"/>
        <v>21268.85</v>
      </c>
      <c r="E14" s="31">
        <f t="shared" si="1"/>
        <v>27775</v>
      </c>
      <c r="F14" s="31">
        <f t="shared" si="1"/>
        <v>27775</v>
      </c>
      <c r="G14" s="31">
        <f t="shared" si="1"/>
        <v>7570</v>
      </c>
      <c r="H14" s="31">
        <f t="shared" si="1"/>
        <v>6670</v>
      </c>
      <c r="I14" s="5"/>
      <c r="J14" s="31">
        <f>J15+J20+J28+J31</f>
        <v>6670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8" customFormat="1" ht="84">
      <c r="A15" s="23">
        <v>210</v>
      </c>
      <c r="B15" s="24" t="s">
        <v>21</v>
      </c>
      <c r="C15" s="25">
        <f>SUM(C16:C19)</f>
        <v>4072.79</v>
      </c>
      <c r="D15" s="25">
        <f>SUM(D16:D19)</f>
        <v>1598.23</v>
      </c>
      <c r="E15" s="25">
        <f>SUM(E16:E19)</f>
        <v>2380</v>
      </c>
      <c r="F15" s="25">
        <f>SUM(F16:F19)</f>
        <v>2380</v>
      </c>
      <c r="G15" s="25">
        <v>2040</v>
      </c>
      <c r="H15" s="25">
        <v>2040</v>
      </c>
      <c r="I15" s="5"/>
      <c r="J15" s="25">
        <v>2040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41.25" customHeight="1">
      <c r="A16" s="20">
        <v>212002</v>
      </c>
      <c r="B16" s="21" t="s">
        <v>22</v>
      </c>
      <c r="C16" s="22">
        <v>320</v>
      </c>
      <c r="D16" s="22">
        <v>110</v>
      </c>
      <c r="E16" s="22">
        <v>500</v>
      </c>
      <c r="F16" s="22">
        <v>500</v>
      </c>
      <c r="G16" s="22">
        <v>100</v>
      </c>
      <c r="H16" s="22">
        <v>100</v>
      </c>
      <c r="I16" s="5"/>
      <c r="J16" s="22">
        <v>100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4" s="8" customFormat="1" ht="39" customHeight="1">
      <c r="A17" s="32">
        <v>212002</v>
      </c>
      <c r="B17" s="21" t="s">
        <v>23</v>
      </c>
      <c r="C17" s="22">
        <v>0</v>
      </c>
      <c r="D17" s="22">
        <v>0</v>
      </c>
      <c r="E17" s="22">
        <v>200</v>
      </c>
      <c r="F17" s="22">
        <v>200</v>
      </c>
      <c r="G17" s="22">
        <v>200</v>
      </c>
      <c r="H17" s="22">
        <v>200</v>
      </c>
      <c r="I17" s="5"/>
      <c r="J17" s="22">
        <v>200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4" s="8" customFormat="1" ht="45.75" customHeight="1">
      <c r="A18" s="32">
        <v>212004</v>
      </c>
      <c r="B18" s="21" t="s">
        <v>24</v>
      </c>
      <c r="C18" s="22">
        <v>10</v>
      </c>
      <c r="D18" s="22">
        <v>32.549999999999997</v>
      </c>
      <c r="E18" s="22">
        <v>0</v>
      </c>
      <c r="F18" s="22">
        <v>0</v>
      </c>
      <c r="G18" s="22">
        <v>0</v>
      </c>
      <c r="H18" s="22">
        <v>0</v>
      </c>
      <c r="I18" s="5"/>
      <c r="J18" s="22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4" s="8" customFormat="1" ht="40.799999999999997">
      <c r="A19" s="20">
        <v>212003</v>
      </c>
      <c r="B19" s="21" t="s">
        <v>25</v>
      </c>
      <c r="C19" s="22">
        <v>3742.79</v>
      </c>
      <c r="D19" s="22">
        <v>1455.68</v>
      </c>
      <c r="E19" s="22">
        <v>1680</v>
      </c>
      <c r="F19" s="22">
        <v>1680</v>
      </c>
      <c r="G19" s="22">
        <v>1740</v>
      </c>
      <c r="H19" s="22">
        <v>1740</v>
      </c>
      <c r="I19" s="33"/>
      <c r="J19" s="22">
        <v>1740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1:24" s="8" customFormat="1" ht="63">
      <c r="A20" s="23">
        <v>220</v>
      </c>
      <c r="B20" s="24" t="s">
        <v>26</v>
      </c>
      <c r="C20" s="25">
        <f>SUM(C21:C27)</f>
        <v>19171.009999999998</v>
      </c>
      <c r="D20" s="25">
        <f>SUM(D21:D27)</f>
        <v>18522.96</v>
      </c>
      <c r="E20" s="25">
        <f>SUM(E21:E27)</f>
        <v>23360</v>
      </c>
      <c r="F20" s="25">
        <f>SUM(F21:F27)</f>
        <v>23360</v>
      </c>
      <c r="G20" s="25">
        <v>4400</v>
      </c>
      <c r="H20" s="25">
        <v>4400</v>
      </c>
      <c r="I20" s="34"/>
      <c r="J20" s="25">
        <v>4400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4" s="8" customFormat="1" ht="20.399999999999999">
      <c r="A21" s="20">
        <v>221004</v>
      </c>
      <c r="B21" s="21" t="s">
        <v>27</v>
      </c>
      <c r="C21" s="22">
        <v>2071</v>
      </c>
      <c r="D21" s="22">
        <v>1949.08</v>
      </c>
      <c r="E21" s="22">
        <v>2000</v>
      </c>
      <c r="F21" s="22">
        <v>2000</v>
      </c>
      <c r="G21" s="22">
        <v>2000</v>
      </c>
      <c r="H21" s="22">
        <v>2000</v>
      </c>
      <c r="I21" s="33"/>
      <c r="J21" s="22">
        <v>2000</v>
      </c>
      <c r="K21" s="5"/>
      <c r="L21" s="5"/>
      <c r="M21" s="5"/>
      <c r="N21" s="22"/>
      <c r="O21" s="5"/>
      <c r="P21" s="5"/>
      <c r="Q21" s="5"/>
      <c r="R21" s="5"/>
      <c r="S21" s="5"/>
      <c r="T21" s="5"/>
      <c r="U21" s="5"/>
      <c r="V21" s="5"/>
      <c r="W21" s="5"/>
    </row>
    <row r="22" spans="1:24" s="8" customFormat="1" ht="40.799999999999997">
      <c r="A22" s="20">
        <v>223001</v>
      </c>
      <c r="B22" s="21" t="s">
        <v>28</v>
      </c>
      <c r="C22" s="22">
        <v>14240.39</v>
      </c>
      <c r="D22" s="22">
        <v>13840.51</v>
      </c>
      <c r="E22" s="22">
        <v>15160</v>
      </c>
      <c r="F22" s="22">
        <v>15160</v>
      </c>
      <c r="G22" s="22">
        <v>0</v>
      </c>
      <c r="H22" s="22">
        <v>0</v>
      </c>
      <c r="I22" s="33"/>
      <c r="J22" s="22">
        <v>0</v>
      </c>
      <c r="K22" s="5"/>
      <c r="L22" s="5"/>
      <c r="M22" s="5"/>
      <c r="N22" s="22"/>
      <c r="O22" s="5"/>
      <c r="P22" s="5"/>
      <c r="Q22" s="5"/>
      <c r="R22" s="5"/>
      <c r="S22" s="5"/>
      <c r="T22" s="5"/>
      <c r="U22" s="5"/>
      <c r="V22" s="5"/>
      <c r="W22" s="5"/>
    </row>
    <row r="23" spans="1:24" s="8" customFormat="1" ht="20.399999999999999">
      <c r="A23" s="32">
        <v>223001</v>
      </c>
      <c r="B23" s="21" t="s">
        <v>29</v>
      </c>
      <c r="C23" s="22">
        <v>0</v>
      </c>
      <c r="D23" s="22">
        <v>0</v>
      </c>
      <c r="E23" s="22">
        <v>350</v>
      </c>
      <c r="F23" s="22">
        <v>350</v>
      </c>
      <c r="G23" s="22">
        <v>0</v>
      </c>
      <c r="H23" s="22">
        <v>0</v>
      </c>
      <c r="I23" s="33"/>
      <c r="J23" s="22">
        <v>0</v>
      </c>
      <c r="K23" s="5"/>
      <c r="L23" s="5"/>
      <c r="M23" s="5"/>
      <c r="N23" s="22"/>
      <c r="O23" s="5"/>
      <c r="P23" s="5"/>
      <c r="Q23" s="5"/>
      <c r="R23" s="5"/>
      <c r="S23" s="5"/>
      <c r="T23" s="5"/>
      <c r="U23" s="5"/>
      <c r="V23" s="5"/>
      <c r="W23" s="5"/>
    </row>
    <row r="24" spans="1:24" s="8" customFormat="1" ht="61.2">
      <c r="A24" s="20">
        <v>223001</v>
      </c>
      <c r="B24" s="21" t="s">
        <v>30</v>
      </c>
      <c r="C24" s="22">
        <v>0</v>
      </c>
      <c r="D24" s="22">
        <v>2156.3200000000002</v>
      </c>
      <c r="E24" s="22">
        <v>2000</v>
      </c>
      <c r="F24" s="22">
        <v>2000</v>
      </c>
      <c r="G24" s="22">
        <v>2300</v>
      </c>
      <c r="H24" s="22">
        <v>2300</v>
      </c>
      <c r="I24" s="33"/>
      <c r="J24" s="22">
        <v>2300</v>
      </c>
      <c r="K24" s="5"/>
      <c r="L24" s="5"/>
      <c r="M24" s="5"/>
      <c r="N24" s="22"/>
      <c r="O24" s="5"/>
      <c r="P24" s="5"/>
      <c r="Q24" s="5"/>
      <c r="R24" s="5"/>
      <c r="S24" s="5"/>
      <c r="T24" s="5"/>
      <c r="U24" s="5"/>
      <c r="V24" s="5"/>
      <c r="W24" s="5"/>
    </row>
    <row r="25" spans="1:24" s="8" customFormat="1" ht="20.399999999999999">
      <c r="A25" s="32">
        <v>223001</v>
      </c>
      <c r="B25" s="21" t="s">
        <v>31</v>
      </c>
      <c r="C25" s="22">
        <v>0</v>
      </c>
      <c r="D25" s="22">
        <v>0</v>
      </c>
      <c r="E25" s="22">
        <v>100</v>
      </c>
      <c r="F25" s="22">
        <v>100</v>
      </c>
      <c r="G25" s="22">
        <v>0</v>
      </c>
      <c r="H25" s="22">
        <v>0</v>
      </c>
      <c r="I25" s="33"/>
      <c r="J25" s="22">
        <v>0</v>
      </c>
      <c r="K25" s="5"/>
      <c r="L25" s="5"/>
      <c r="M25" s="5"/>
      <c r="N25" s="22"/>
      <c r="O25" s="5"/>
      <c r="P25" s="5"/>
      <c r="Q25" s="5"/>
      <c r="R25" s="5"/>
      <c r="S25" s="5"/>
      <c r="T25" s="5"/>
      <c r="U25" s="5"/>
      <c r="V25" s="5"/>
      <c r="W25" s="5"/>
    </row>
    <row r="26" spans="1:24" s="8" customFormat="1" ht="20.399999999999999">
      <c r="A26" s="20">
        <v>223003</v>
      </c>
      <c r="B26" s="21" t="s">
        <v>32</v>
      </c>
      <c r="C26" s="22">
        <v>2859.62</v>
      </c>
      <c r="D26" s="22">
        <v>577.04999999999995</v>
      </c>
      <c r="E26" s="22">
        <v>3400</v>
      </c>
      <c r="F26" s="22">
        <v>3400</v>
      </c>
      <c r="G26" s="22">
        <v>0</v>
      </c>
      <c r="H26" s="22">
        <v>0</v>
      </c>
      <c r="I26" s="33"/>
      <c r="J26" s="22">
        <v>0</v>
      </c>
      <c r="K26" s="5"/>
      <c r="L26" s="5"/>
      <c r="M26" s="5"/>
      <c r="N26" s="22"/>
      <c r="O26" s="5"/>
      <c r="P26" s="5"/>
      <c r="Q26" s="5"/>
      <c r="R26" s="5"/>
      <c r="S26" s="5"/>
      <c r="T26" s="5"/>
      <c r="U26" s="5"/>
      <c r="V26" s="5"/>
      <c r="W26" s="5"/>
    </row>
    <row r="27" spans="1:24" s="8" customFormat="1" ht="40.799999999999997">
      <c r="A27" s="20">
        <v>223001</v>
      </c>
      <c r="B27" s="21" t="s">
        <v>33</v>
      </c>
      <c r="C27" s="22">
        <v>0</v>
      </c>
      <c r="D27" s="22">
        <v>0</v>
      </c>
      <c r="E27" s="22">
        <v>350</v>
      </c>
      <c r="F27" s="22">
        <v>350</v>
      </c>
      <c r="G27" s="22">
        <v>100</v>
      </c>
      <c r="H27" s="22">
        <v>100</v>
      </c>
      <c r="I27" s="33"/>
      <c r="J27" s="22">
        <v>100</v>
      </c>
      <c r="K27" s="5"/>
      <c r="L27" s="5"/>
      <c r="M27" s="5"/>
      <c r="N27" s="22"/>
      <c r="O27" s="5"/>
      <c r="P27" s="5"/>
      <c r="Q27" s="5"/>
      <c r="R27" s="5"/>
      <c r="S27" s="5"/>
      <c r="T27" s="5"/>
      <c r="U27" s="5"/>
      <c r="V27" s="5"/>
      <c r="W27" s="5"/>
    </row>
    <row r="28" spans="1:24" s="8" customFormat="1" ht="63">
      <c r="A28" s="23">
        <v>240</v>
      </c>
      <c r="B28" s="24" t="s">
        <v>34</v>
      </c>
      <c r="C28" s="25">
        <f>SUM(C29:C30)</f>
        <v>0</v>
      </c>
      <c r="D28" s="25">
        <f>SUM(D29:D30)</f>
        <v>0</v>
      </c>
      <c r="E28" s="25">
        <f>SUM(E29:E30)</f>
        <v>5</v>
      </c>
      <c r="F28" s="25">
        <f>SUM(F29:F30)</f>
        <v>5</v>
      </c>
      <c r="G28" s="25">
        <v>0</v>
      </c>
      <c r="H28" s="25">
        <v>0</v>
      </c>
      <c r="I28" s="34"/>
      <c r="J28" s="25">
        <f>SUM(J29:J30)</f>
        <v>0</v>
      </c>
      <c r="K28" s="5"/>
      <c r="L28" s="5"/>
      <c r="M28" s="5"/>
      <c r="N28" s="27"/>
      <c r="O28" s="5"/>
      <c r="P28" s="5"/>
      <c r="Q28" s="5"/>
      <c r="R28" s="5"/>
      <c r="S28" s="5"/>
      <c r="T28" s="5"/>
      <c r="U28" s="5"/>
      <c r="V28" s="5"/>
      <c r="W28" s="5"/>
    </row>
    <row r="29" spans="1:24" s="8" customFormat="1" ht="20.399999999999999">
      <c r="A29" s="20">
        <v>242000</v>
      </c>
      <c r="B29" s="21" t="s">
        <v>35</v>
      </c>
      <c r="C29" s="22">
        <v>0</v>
      </c>
      <c r="D29" s="22">
        <v>0</v>
      </c>
      <c r="E29" s="22">
        <v>5</v>
      </c>
      <c r="F29" s="22">
        <v>5</v>
      </c>
      <c r="G29" s="22">
        <v>0</v>
      </c>
      <c r="H29" s="22">
        <v>0</v>
      </c>
      <c r="I29" s="33"/>
      <c r="J29" s="22"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4" s="8" customFormat="1" ht="61.2">
      <c r="A30" s="20">
        <v>245000</v>
      </c>
      <c r="B30" s="21" t="s">
        <v>36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33">
        <v>0</v>
      </c>
      <c r="J30" s="22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4" s="8" customFormat="1" ht="42">
      <c r="A31" s="23">
        <v>290</v>
      </c>
      <c r="B31" s="24" t="s">
        <v>37</v>
      </c>
      <c r="C31" s="25">
        <f t="shared" ref="C31:H31" si="2">SUM(C32:C34)</f>
        <v>2199.6800000000003</v>
      </c>
      <c r="D31" s="25">
        <f t="shared" si="2"/>
        <v>1147.6599999999999</v>
      </c>
      <c r="E31" s="25">
        <f t="shared" si="2"/>
        <v>2030</v>
      </c>
      <c r="F31" s="25">
        <f t="shared" si="2"/>
        <v>2030</v>
      </c>
      <c r="G31" s="25">
        <f t="shared" si="2"/>
        <v>1130</v>
      </c>
      <c r="H31" s="25">
        <f t="shared" si="2"/>
        <v>230</v>
      </c>
      <c r="I31" s="34"/>
      <c r="J31" s="25">
        <f>SUM(J32:J34)</f>
        <v>230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4" s="8" customFormat="1" ht="40.799999999999997">
      <c r="A32" s="20">
        <v>292008</v>
      </c>
      <c r="B32" s="21" t="s">
        <v>38</v>
      </c>
      <c r="C32" s="22">
        <v>53.91</v>
      </c>
      <c r="D32" s="22">
        <v>16.84</v>
      </c>
      <c r="E32" s="22">
        <v>30</v>
      </c>
      <c r="F32" s="22">
        <v>30</v>
      </c>
      <c r="G32" s="22">
        <v>30</v>
      </c>
      <c r="H32" s="22">
        <v>30</v>
      </c>
      <c r="I32" s="33"/>
      <c r="J32" s="22">
        <v>30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8" customFormat="1" ht="40.799999999999997">
      <c r="A33" s="32">
        <v>292012</v>
      </c>
      <c r="B33" s="21" t="s">
        <v>39</v>
      </c>
      <c r="C33" s="22">
        <v>1512.06</v>
      </c>
      <c r="D33" s="22">
        <v>1034.7</v>
      </c>
      <c r="E33" s="22">
        <v>1000</v>
      </c>
      <c r="F33" s="22">
        <v>1000</v>
      </c>
      <c r="G33" s="22">
        <v>600</v>
      </c>
      <c r="H33" s="22">
        <v>200</v>
      </c>
      <c r="I33" s="33"/>
      <c r="J33" s="22">
        <v>200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8" customFormat="1" ht="20.399999999999999">
      <c r="A34" s="32">
        <v>292017</v>
      </c>
      <c r="B34" s="21" t="s">
        <v>40</v>
      </c>
      <c r="C34" s="22">
        <v>633.71</v>
      </c>
      <c r="D34" s="22">
        <v>96.12</v>
      </c>
      <c r="E34" s="22">
        <v>1000</v>
      </c>
      <c r="F34" s="22">
        <v>1000</v>
      </c>
      <c r="G34" s="22">
        <v>500</v>
      </c>
      <c r="H34" s="22">
        <v>0</v>
      </c>
      <c r="I34" s="33"/>
      <c r="J34" s="22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8" customFormat="1" ht="40.799999999999997">
      <c r="A35" s="35">
        <v>300</v>
      </c>
      <c r="B35" s="30" t="s">
        <v>41</v>
      </c>
      <c r="C35" s="31">
        <v>95964.18</v>
      </c>
      <c r="D35" s="31">
        <f>SUM(D36:D45)</f>
        <v>80713.960000000006</v>
      </c>
      <c r="E35" s="31">
        <f>SUM(E36:E45)</f>
        <v>36067</v>
      </c>
      <c r="F35" s="31">
        <f>SUM(F36:F45)</f>
        <v>36067</v>
      </c>
      <c r="G35" s="31">
        <f>SUM(G36:G45)</f>
        <v>10800</v>
      </c>
      <c r="H35" s="31">
        <f>SUM(H36:H45)</f>
        <v>5900</v>
      </c>
      <c r="I35" s="16"/>
      <c r="J35" s="31">
        <f>SUM(J36:J45)</f>
        <v>5900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8" customFormat="1" ht="40.799999999999997">
      <c r="A36" s="20">
        <v>311000</v>
      </c>
      <c r="B36" s="21" t="s">
        <v>42</v>
      </c>
      <c r="C36" s="22">
        <v>2700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33"/>
      <c r="J36" s="22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8" customFormat="1" ht="61.2">
      <c r="A37" s="20">
        <v>311000</v>
      </c>
      <c r="B37" s="21" t="s">
        <v>43</v>
      </c>
      <c r="C37" s="22"/>
      <c r="D37" s="22"/>
      <c r="E37" s="22">
        <v>5500</v>
      </c>
      <c r="F37" s="22">
        <v>5500</v>
      </c>
      <c r="G37" s="22">
        <v>4900</v>
      </c>
      <c r="H37" s="22">
        <v>0</v>
      </c>
      <c r="I37" s="33"/>
      <c r="J37" s="2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8" customFormat="1" ht="40.799999999999997">
      <c r="A38" s="32">
        <v>312000</v>
      </c>
      <c r="B38" s="21" t="s">
        <v>44</v>
      </c>
      <c r="C38" s="22">
        <v>3000</v>
      </c>
      <c r="D38" s="22">
        <v>80713.960000000006</v>
      </c>
      <c r="E38" s="22">
        <v>7000</v>
      </c>
      <c r="F38" s="22">
        <v>7000</v>
      </c>
      <c r="G38" s="22">
        <v>2900</v>
      </c>
      <c r="H38" s="22">
        <v>2900</v>
      </c>
      <c r="I38" s="33"/>
      <c r="J38" s="22">
        <v>2900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8" customFormat="1" ht="20.399999999999999">
      <c r="A39" s="32">
        <v>331001</v>
      </c>
      <c r="B39" s="21" t="s">
        <v>45</v>
      </c>
      <c r="C39" s="22">
        <v>0</v>
      </c>
      <c r="D39" s="22">
        <v>0</v>
      </c>
      <c r="E39" s="22">
        <v>2967</v>
      </c>
      <c r="F39" s="22">
        <v>2967</v>
      </c>
      <c r="G39" s="22">
        <v>0</v>
      </c>
      <c r="H39" s="22">
        <v>0</v>
      </c>
      <c r="I39" s="33"/>
      <c r="J39" s="22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8" customFormat="1" ht="40.799999999999997">
      <c r="A40" s="32">
        <v>312000</v>
      </c>
      <c r="B40" s="21" t="s">
        <v>46</v>
      </c>
      <c r="C40" s="22"/>
      <c r="D40" s="22"/>
      <c r="E40" s="22">
        <v>5000</v>
      </c>
      <c r="F40" s="22">
        <v>5000</v>
      </c>
      <c r="G40" s="22"/>
      <c r="H40" s="22"/>
      <c r="I40" s="33"/>
      <c r="J40" s="2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8" customFormat="1" ht="40.799999999999997">
      <c r="A41" s="32">
        <v>312000</v>
      </c>
      <c r="B41" s="21" t="s">
        <v>47</v>
      </c>
      <c r="C41" s="22"/>
      <c r="D41" s="22"/>
      <c r="E41" s="22">
        <v>2500</v>
      </c>
      <c r="F41" s="22">
        <v>2500</v>
      </c>
      <c r="G41" s="22"/>
      <c r="H41" s="22"/>
      <c r="I41" s="33"/>
      <c r="J41" s="22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8" customFormat="1" ht="20.399999999999999">
      <c r="A42" s="32">
        <v>331001</v>
      </c>
      <c r="B42" s="21" t="s">
        <v>48</v>
      </c>
      <c r="C42" s="22">
        <v>0</v>
      </c>
      <c r="D42" s="22">
        <v>0</v>
      </c>
      <c r="E42" s="22">
        <v>2500</v>
      </c>
      <c r="F42" s="22">
        <v>2500</v>
      </c>
      <c r="G42" s="22">
        <v>0</v>
      </c>
      <c r="H42" s="22">
        <v>0</v>
      </c>
      <c r="I42" s="33"/>
      <c r="J42" s="22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8" customFormat="1" ht="20.399999999999999">
      <c r="A43" s="32">
        <v>331001</v>
      </c>
      <c r="B43" s="21" t="s">
        <v>49</v>
      </c>
      <c r="C43" s="22">
        <v>0</v>
      </c>
      <c r="D43" s="22">
        <v>0</v>
      </c>
      <c r="E43" s="22">
        <v>3000</v>
      </c>
      <c r="F43" s="22">
        <v>3000</v>
      </c>
      <c r="G43" s="22">
        <v>3000</v>
      </c>
      <c r="H43" s="22">
        <v>3000</v>
      </c>
      <c r="I43" s="33"/>
      <c r="J43" s="22">
        <v>3000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8" customFormat="1" ht="20.399999999999999">
      <c r="A44" s="32">
        <v>331001</v>
      </c>
      <c r="B44" s="21" t="s">
        <v>50</v>
      </c>
      <c r="C44" s="22">
        <v>0</v>
      </c>
      <c r="D44" s="22">
        <v>0</v>
      </c>
      <c r="E44" s="22">
        <v>5000</v>
      </c>
      <c r="F44" s="22">
        <v>5000</v>
      </c>
      <c r="G44" s="22">
        <v>0</v>
      </c>
      <c r="H44" s="22">
        <v>0</v>
      </c>
      <c r="I44" s="33"/>
      <c r="J44" s="22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8" customFormat="1" ht="20.399999999999999">
      <c r="A45" s="32">
        <v>312008</v>
      </c>
      <c r="B45" s="21" t="s">
        <v>51</v>
      </c>
      <c r="C45" s="27">
        <v>90264.18</v>
      </c>
      <c r="D45" s="27">
        <v>0</v>
      </c>
      <c r="E45" s="27">
        <v>2600</v>
      </c>
      <c r="F45" s="27">
        <v>2600</v>
      </c>
      <c r="G45" s="27">
        <v>0</v>
      </c>
      <c r="H45" s="27">
        <v>0</v>
      </c>
      <c r="I45" s="33"/>
      <c r="J45" s="27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8" customFormat="1" ht="21">
      <c r="A46" s="36"/>
      <c r="B46" s="37" t="s">
        <v>52</v>
      </c>
      <c r="C46" s="38">
        <f t="shared" ref="C46:H46" si="3">C4+C14+C35</f>
        <v>265414.57</v>
      </c>
      <c r="D46" s="38">
        <f t="shared" si="3"/>
        <v>251576.58000000002</v>
      </c>
      <c r="E46" s="38">
        <f t="shared" si="3"/>
        <v>214118</v>
      </c>
      <c r="F46" s="38">
        <f t="shared" si="3"/>
        <v>214118</v>
      </c>
      <c r="G46" s="38">
        <f t="shared" si="3"/>
        <v>179304</v>
      </c>
      <c r="H46" s="38">
        <f t="shared" si="3"/>
        <v>176184</v>
      </c>
      <c r="I46" s="34"/>
      <c r="J46" s="38">
        <f>J4+J14+J35</f>
        <v>176184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8" customFormat="1" ht="21">
      <c r="A47" s="39"/>
      <c r="B47" s="40"/>
      <c r="C47" s="39"/>
      <c r="D47" s="39"/>
      <c r="E47" s="39"/>
      <c r="F47" s="39"/>
      <c r="G47" s="39"/>
      <c r="H47" s="39"/>
      <c r="I47" s="34"/>
      <c r="J47" s="3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8" customFormat="1" ht="2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8" customFormat="1" ht="21">
      <c r="A49" s="41" t="s">
        <v>53</v>
      </c>
      <c r="B49" s="7"/>
      <c r="C49" s="39"/>
      <c r="D49" s="39"/>
      <c r="E49" s="39"/>
      <c r="F49" s="39"/>
      <c r="G49" s="39"/>
      <c r="H49" s="39"/>
      <c r="I49" s="42"/>
      <c r="J49" s="3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8" customFormat="1" ht="63">
      <c r="A50" s="9" t="s">
        <v>1</v>
      </c>
      <c r="B50" s="10" t="s">
        <v>2</v>
      </c>
      <c r="C50" s="11" t="s">
        <v>3</v>
      </c>
      <c r="D50" s="11" t="str">
        <f>D3</f>
        <v>Skutočnosť k 31.12.2020</v>
      </c>
      <c r="E50" s="11" t="str">
        <f>E3</f>
        <v>Rozpočet na rok 2021</v>
      </c>
      <c r="F50" s="11" t="s">
        <v>6</v>
      </c>
      <c r="G50" s="11" t="str">
        <f>G3</f>
        <v>Rozpočet  na rok 2022</v>
      </c>
      <c r="H50" s="11" t="str">
        <f>H3</f>
        <v>Rozpočet  na rok 2023</v>
      </c>
      <c r="I50" s="33"/>
      <c r="J50" s="11" t="str">
        <f>J3</f>
        <v>Rozpočet  na rok 2024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8" customFormat="1" ht="20.399999999999999">
      <c r="A51" s="20">
        <v>233001</v>
      </c>
      <c r="B51" s="21" t="s">
        <v>54</v>
      </c>
      <c r="C51" s="22">
        <v>18105</v>
      </c>
      <c r="D51" s="22">
        <v>7938.6</v>
      </c>
      <c r="E51" s="22">
        <v>43552</v>
      </c>
      <c r="F51" s="22">
        <v>43552</v>
      </c>
      <c r="G51" s="22">
        <v>12582</v>
      </c>
      <c r="H51" s="123">
        <v>0</v>
      </c>
      <c r="I51" s="123"/>
      <c r="J51" s="43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8" customFormat="1" ht="40.799999999999997">
      <c r="A52" s="20">
        <v>322001</v>
      </c>
      <c r="B52" s="21" t="s">
        <v>55</v>
      </c>
      <c r="C52" s="22">
        <v>115000</v>
      </c>
      <c r="D52" s="22">
        <v>0</v>
      </c>
      <c r="E52" s="22">
        <v>0</v>
      </c>
      <c r="F52" s="22">
        <v>0</v>
      </c>
      <c r="G52" s="22">
        <v>43500</v>
      </c>
      <c r="H52" s="22">
        <v>0</v>
      </c>
      <c r="I52" s="33"/>
      <c r="J52" s="22"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8" customFormat="1" ht="61.2">
      <c r="A53" s="20">
        <v>322002</v>
      </c>
      <c r="B53" s="21" t="s">
        <v>56</v>
      </c>
      <c r="C53" s="22"/>
      <c r="D53" s="22"/>
      <c r="E53" s="22"/>
      <c r="F53" s="22"/>
      <c r="G53" s="22">
        <v>20000</v>
      </c>
      <c r="H53" s="22"/>
      <c r="I53" s="33"/>
      <c r="J53" s="2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8" customFormat="1" ht="40.799999999999997">
      <c r="A54" s="20">
        <v>322001</v>
      </c>
      <c r="B54" s="21" t="s">
        <v>57</v>
      </c>
      <c r="C54" s="22">
        <v>0</v>
      </c>
      <c r="D54" s="22">
        <v>0</v>
      </c>
      <c r="E54" s="22">
        <v>50000</v>
      </c>
      <c r="F54" s="22">
        <v>0</v>
      </c>
      <c r="G54" s="22">
        <v>50000</v>
      </c>
      <c r="H54" s="22">
        <v>0</v>
      </c>
      <c r="I54" s="33"/>
      <c r="J54" s="22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8" customFormat="1" ht="20.399999999999999">
      <c r="A55" s="20">
        <v>322001</v>
      </c>
      <c r="B55" s="21" t="s">
        <v>58</v>
      </c>
      <c r="C55" s="22"/>
      <c r="D55" s="22">
        <v>80000</v>
      </c>
      <c r="E55" s="22">
        <v>0</v>
      </c>
      <c r="F55" s="22">
        <v>0</v>
      </c>
      <c r="G55" s="22">
        <v>0</v>
      </c>
      <c r="H55" s="22">
        <v>0</v>
      </c>
      <c r="I55" s="33"/>
      <c r="J55" s="22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8" customFormat="1" ht="20.399999999999999">
      <c r="A56" s="20">
        <v>322002</v>
      </c>
      <c r="B56" s="21" t="s">
        <v>59</v>
      </c>
      <c r="C56" s="22">
        <v>0</v>
      </c>
      <c r="D56" s="22">
        <v>0</v>
      </c>
      <c r="E56" s="22">
        <v>14250</v>
      </c>
      <c r="F56" s="22">
        <v>0</v>
      </c>
      <c r="G56" s="22">
        <v>14250</v>
      </c>
      <c r="H56" s="22">
        <v>0</v>
      </c>
      <c r="I56" s="33"/>
      <c r="J56" s="22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8" customFormat="1" ht="20.399999999999999">
      <c r="A57" s="20">
        <v>322002</v>
      </c>
      <c r="B57" s="21" t="s">
        <v>60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33"/>
      <c r="J57" s="22"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8" customFormat="1" ht="41.4">
      <c r="A58" s="20">
        <v>322002</v>
      </c>
      <c r="B58" s="21" t="s">
        <v>61</v>
      </c>
      <c r="C58" s="22">
        <v>0</v>
      </c>
      <c r="D58" s="22">
        <v>11264</v>
      </c>
      <c r="E58" s="22"/>
      <c r="F58" s="22"/>
      <c r="G58" s="22">
        <v>0</v>
      </c>
      <c r="H58" s="22">
        <v>0</v>
      </c>
      <c r="I58" s="34"/>
      <c r="J58" s="22"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8" customFormat="1" ht="21">
      <c r="A59" s="44"/>
      <c r="B59" s="45" t="s">
        <v>62</v>
      </c>
      <c r="C59" s="38">
        <f t="shared" ref="C59:H59" si="4">SUM(C51:C58)</f>
        <v>133105</v>
      </c>
      <c r="D59" s="38">
        <f t="shared" si="4"/>
        <v>99202.6</v>
      </c>
      <c r="E59" s="38">
        <f t="shared" si="4"/>
        <v>107802</v>
      </c>
      <c r="F59" s="38">
        <f t="shared" si="4"/>
        <v>43552</v>
      </c>
      <c r="G59" s="38">
        <f t="shared" si="4"/>
        <v>140332</v>
      </c>
      <c r="H59" s="38">
        <f t="shared" si="4"/>
        <v>0</v>
      </c>
      <c r="I59" s="42"/>
      <c r="J59" s="38">
        <f>SUM(J51:J58)</f>
        <v>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8" customFormat="1" ht="18.75" customHeight="1">
      <c r="A60" s="46" t="s">
        <v>63</v>
      </c>
      <c r="B60" s="7"/>
      <c r="C60" s="47"/>
      <c r="D60" s="47"/>
      <c r="E60" s="47"/>
      <c r="F60" s="47"/>
      <c r="G60" s="47"/>
      <c r="H60" s="47"/>
      <c r="I60" s="48"/>
      <c r="J60" s="4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8" customFormat="1" ht="63">
      <c r="A61" s="9" t="s">
        <v>1</v>
      </c>
      <c r="B61" s="10" t="s">
        <v>2</v>
      </c>
      <c r="C61" s="49" t="s">
        <v>3</v>
      </c>
      <c r="D61" s="49" t="str">
        <f>D3</f>
        <v>Skutočnosť k 31.12.2020</v>
      </c>
      <c r="E61" s="49" t="str">
        <f>E3</f>
        <v>Rozpočet na rok 2021</v>
      </c>
      <c r="F61" s="49" t="s">
        <v>6</v>
      </c>
      <c r="G61" s="49" t="str">
        <f>G3</f>
        <v>Rozpočet  na rok 2022</v>
      </c>
      <c r="H61" s="50" t="str">
        <f>H3</f>
        <v>Rozpočet  na rok 2023</v>
      </c>
      <c r="I61" s="34"/>
      <c r="J61" s="50" t="str">
        <f>J3</f>
        <v>Rozpočet  na rok 2024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8" customFormat="1" ht="42">
      <c r="A62" s="51" t="s">
        <v>64</v>
      </c>
      <c r="B62" s="52" t="s">
        <v>65</v>
      </c>
      <c r="C62" s="53">
        <f t="shared" ref="C62:J62" si="5">SUM(C63:C100)</f>
        <v>86289.650000000009</v>
      </c>
      <c r="D62" s="53">
        <f t="shared" si="5"/>
        <v>134715.71000000002</v>
      </c>
      <c r="E62" s="53">
        <f t="shared" si="5"/>
        <v>113002</v>
      </c>
      <c r="F62" s="53">
        <f t="shared" si="5"/>
        <v>110903.04000000001</v>
      </c>
      <c r="G62" s="53">
        <f t="shared" si="5"/>
        <v>107572</v>
      </c>
      <c r="H62" s="53">
        <f t="shared" si="5"/>
        <v>106122</v>
      </c>
      <c r="I62" s="53">
        <f t="shared" si="5"/>
        <v>133010</v>
      </c>
      <c r="J62" s="53">
        <f t="shared" si="5"/>
        <v>106122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8" customFormat="1" ht="20.399999999999999">
      <c r="A63" s="54" t="s">
        <v>66</v>
      </c>
      <c r="B63" s="21" t="s">
        <v>67</v>
      </c>
      <c r="C63" s="22">
        <v>40521.360000000001</v>
      </c>
      <c r="D63" s="22">
        <v>51791.6</v>
      </c>
      <c r="E63" s="22">
        <v>41700</v>
      </c>
      <c r="F63" s="22">
        <v>40236.51</v>
      </c>
      <c r="G63" s="22">
        <v>43850</v>
      </c>
      <c r="H63" s="22">
        <v>43850</v>
      </c>
      <c r="I63" s="22">
        <v>48000</v>
      </c>
      <c r="J63" s="22">
        <v>43850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8" customFormat="1" ht="21" customHeight="1">
      <c r="A64" s="20">
        <v>612000</v>
      </c>
      <c r="B64" s="21" t="s">
        <v>68</v>
      </c>
      <c r="C64" s="22">
        <v>2568.65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124"/>
      <c r="L64" s="124"/>
      <c r="M64" s="124"/>
      <c r="N64" s="124"/>
      <c r="O64" s="5"/>
      <c r="P64" s="5"/>
      <c r="Q64" s="5"/>
      <c r="R64" s="5"/>
      <c r="S64" s="5"/>
      <c r="T64" s="5"/>
      <c r="U64" s="5"/>
      <c r="V64" s="5"/>
      <c r="W64" s="5"/>
    </row>
    <row r="65" spans="1:23" s="8" customFormat="1" ht="20.399999999999999">
      <c r="A65" s="20">
        <v>614000</v>
      </c>
      <c r="B65" s="21" t="s">
        <v>69</v>
      </c>
      <c r="C65" s="22">
        <v>500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124"/>
      <c r="L65" s="124"/>
      <c r="M65" s="124"/>
      <c r="N65" s="124"/>
      <c r="O65" s="5"/>
      <c r="P65" s="5"/>
      <c r="Q65" s="5"/>
      <c r="R65" s="5"/>
      <c r="S65" s="5"/>
      <c r="T65" s="5"/>
      <c r="U65" s="5"/>
      <c r="V65" s="5"/>
      <c r="W65" s="5"/>
    </row>
    <row r="66" spans="1:23" s="8" customFormat="1" ht="27.75" customHeight="1">
      <c r="A66" s="20">
        <v>621000</v>
      </c>
      <c r="B66" s="21" t="s">
        <v>70</v>
      </c>
      <c r="C66" s="22">
        <v>5496.32</v>
      </c>
      <c r="D66" s="22">
        <v>5856.02</v>
      </c>
      <c r="E66" s="22">
        <v>4170</v>
      </c>
      <c r="F66" s="22">
        <v>4015.21</v>
      </c>
      <c r="G66" s="22">
        <v>4165</v>
      </c>
      <c r="H66" s="22">
        <v>4165</v>
      </c>
      <c r="I66" s="22">
        <v>4800</v>
      </c>
      <c r="J66" s="22">
        <v>4165</v>
      </c>
      <c r="K66" s="124"/>
      <c r="L66" s="124"/>
      <c r="M66" s="124"/>
      <c r="N66" s="124"/>
      <c r="O66" s="5"/>
      <c r="P66" s="5"/>
      <c r="Q66" s="5"/>
      <c r="R66" s="5"/>
      <c r="S66" s="5"/>
      <c r="T66" s="5"/>
      <c r="U66" s="5"/>
      <c r="V66" s="5"/>
      <c r="W66" s="5"/>
    </row>
    <row r="67" spans="1:23" s="8" customFormat="1" ht="20.399999999999999">
      <c r="A67" s="20">
        <v>621000</v>
      </c>
      <c r="B67" s="21" t="s">
        <v>71</v>
      </c>
      <c r="C67" s="22">
        <v>115.2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124"/>
      <c r="L67" s="124"/>
      <c r="M67" s="124"/>
      <c r="N67" s="124"/>
      <c r="O67" s="5"/>
      <c r="P67" s="5"/>
      <c r="Q67" s="5"/>
      <c r="R67" s="5"/>
      <c r="S67" s="5"/>
      <c r="T67" s="5"/>
      <c r="U67" s="5"/>
      <c r="V67" s="5"/>
      <c r="W67" s="5"/>
    </row>
    <row r="68" spans="1:23" s="8" customFormat="1" ht="20.25" customHeight="1">
      <c r="A68" s="20">
        <v>621000</v>
      </c>
      <c r="B68" s="21" t="s">
        <v>71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120</v>
      </c>
      <c r="J68" s="22">
        <v>0</v>
      </c>
      <c r="K68" s="124"/>
      <c r="L68" s="124"/>
      <c r="M68" s="124"/>
      <c r="N68" s="124"/>
      <c r="O68" s="5"/>
      <c r="P68" s="5"/>
      <c r="Q68" s="5"/>
      <c r="R68" s="5"/>
      <c r="S68" s="5"/>
      <c r="T68" s="5"/>
      <c r="U68" s="5"/>
      <c r="V68" s="5"/>
      <c r="W68" s="5"/>
    </row>
    <row r="69" spans="1:23" s="8" customFormat="1" ht="21.75" customHeight="1">
      <c r="A69" s="20">
        <v>625001</v>
      </c>
      <c r="B69" s="21" t="s">
        <v>72</v>
      </c>
      <c r="C69" s="22">
        <v>6360.04</v>
      </c>
      <c r="D69" s="22">
        <v>16303.15</v>
      </c>
      <c r="E69" s="22">
        <v>10510</v>
      </c>
      <c r="F69" s="22">
        <v>10498</v>
      </c>
      <c r="G69" s="22">
        <v>11000</v>
      </c>
      <c r="H69" s="22">
        <v>11000</v>
      </c>
      <c r="I69" s="22">
        <v>14000</v>
      </c>
      <c r="J69" s="22">
        <v>11000</v>
      </c>
      <c r="K69" s="124"/>
      <c r="L69" s="124"/>
      <c r="M69" s="124"/>
      <c r="N69" s="124"/>
      <c r="O69" s="5"/>
      <c r="P69" s="5"/>
      <c r="Q69" s="5"/>
      <c r="R69" s="5"/>
      <c r="S69" s="5"/>
      <c r="T69" s="5"/>
      <c r="U69" s="5"/>
      <c r="V69" s="5"/>
      <c r="W69" s="5"/>
    </row>
    <row r="70" spans="1:23" s="8" customFormat="1" ht="19.5" customHeight="1">
      <c r="A70" s="20">
        <v>625002</v>
      </c>
      <c r="B70" s="21" t="s">
        <v>73</v>
      </c>
      <c r="C70" s="22">
        <v>264.47000000000003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300</v>
      </c>
      <c r="J70" s="22"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8" customFormat="1" ht="20.399999999999999">
      <c r="A71" s="20">
        <v>631001</v>
      </c>
      <c r="B71" s="21" t="s">
        <v>74</v>
      </c>
      <c r="C71" s="22">
        <v>266.77999999999997</v>
      </c>
      <c r="D71" s="27">
        <v>5695.2</v>
      </c>
      <c r="E71" s="22">
        <v>6000</v>
      </c>
      <c r="F71" s="22">
        <v>6000</v>
      </c>
      <c r="G71" s="27">
        <v>6000</v>
      </c>
      <c r="H71" s="27">
        <v>6000</v>
      </c>
      <c r="I71" s="27">
        <v>6000</v>
      </c>
      <c r="J71" s="27">
        <v>6000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8" customFormat="1" ht="20.399999999999999">
      <c r="A72" s="20">
        <v>632001</v>
      </c>
      <c r="B72" s="21" t="s">
        <v>75</v>
      </c>
      <c r="C72" s="22">
        <v>4895.2299999999996</v>
      </c>
      <c r="D72" s="27">
        <v>4873.1499999999996</v>
      </c>
      <c r="E72" s="27">
        <v>5000</v>
      </c>
      <c r="F72" s="27">
        <v>4951.32</v>
      </c>
      <c r="G72" s="27">
        <v>5100</v>
      </c>
      <c r="H72" s="27">
        <v>5100</v>
      </c>
      <c r="I72" s="27">
        <v>4790</v>
      </c>
      <c r="J72" s="27">
        <v>5100</v>
      </c>
      <c r="K72" s="5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8" customFormat="1" ht="20.399999999999999">
      <c r="A73" s="20">
        <v>632003</v>
      </c>
      <c r="B73" s="21" t="s">
        <v>76</v>
      </c>
      <c r="C73" s="22">
        <v>535.34</v>
      </c>
      <c r="D73" s="27">
        <v>2962.24</v>
      </c>
      <c r="E73" s="27">
        <v>500</v>
      </c>
      <c r="F73" s="27">
        <v>500</v>
      </c>
      <c r="G73" s="27">
        <v>500</v>
      </c>
      <c r="H73" s="27">
        <v>500</v>
      </c>
      <c r="I73" s="27">
        <v>500</v>
      </c>
      <c r="J73" s="27">
        <v>500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8" customFormat="1" ht="40.799999999999997">
      <c r="A74" s="20">
        <v>632003</v>
      </c>
      <c r="B74" s="21" t="s">
        <v>77</v>
      </c>
      <c r="C74" s="22">
        <v>101.53</v>
      </c>
      <c r="D74" s="27">
        <v>230.1</v>
      </c>
      <c r="E74" s="27">
        <v>360</v>
      </c>
      <c r="F74" s="27">
        <v>360</v>
      </c>
      <c r="G74" s="27">
        <v>0</v>
      </c>
      <c r="H74" s="27">
        <v>0</v>
      </c>
      <c r="I74" s="27">
        <v>1390</v>
      </c>
      <c r="J74" s="27"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8" customFormat="1" ht="20.399999999999999">
      <c r="A75" s="20">
        <v>633006</v>
      </c>
      <c r="B75" s="21" t="s">
        <v>78</v>
      </c>
      <c r="C75" s="22">
        <v>7692.34</v>
      </c>
      <c r="D75" s="27">
        <v>6015.86</v>
      </c>
      <c r="E75" s="27">
        <v>1000</v>
      </c>
      <c r="F75" s="27">
        <v>1000</v>
      </c>
      <c r="G75" s="27">
        <v>1100</v>
      </c>
      <c r="H75" s="27">
        <v>1000</v>
      </c>
      <c r="I75" s="27">
        <v>1000</v>
      </c>
      <c r="J75" s="27">
        <v>1000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8" customFormat="1" ht="20.399999999999999">
      <c r="A76" s="20">
        <v>633009</v>
      </c>
      <c r="B76" s="21" t="s">
        <v>79</v>
      </c>
      <c r="C76" s="22">
        <v>99.99</v>
      </c>
      <c r="D76" s="27">
        <v>100</v>
      </c>
      <c r="E76" s="27">
        <v>500</v>
      </c>
      <c r="F76" s="27">
        <v>500</v>
      </c>
      <c r="G76" s="27">
        <v>0</v>
      </c>
      <c r="H76" s="27">
        <v>0</v>
      </c>
      <c r="I76" s="27">
        <v>500</v>
      </c>
      <c r="J76" s="27">
        <v>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8" customFormat="1" ht="20.399999999999999">
      <c r="A77" s="20">
        <v>633015</v>
      </c>
      <c r="B77" s="21" t="s">
        <v>80</v>
      </c>
      <c r="C77" s="22">
        <v>1053.21</v>
      </c>
      <c r="D77" s="27">
        <v>1104.21</v>
      </c>
      <c r="E77" s="27">
        <v>500</v>
      </c>
      <c r="F77" s="27">
        <v>500</v>
      </c>
      <c r="G77" s="22">
        <v>300</v>
      </c>
      <c r="H77" s="22">
        <v>250</v>
      </c>
      <c r="I77" s="27">
        <v>1000</v>
      </c>
      <c r="J77" s="22">
        <v>250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8" customFormat="1" ht="22.5" customHeight="1">
      <c r="A78" s="20">
        <v>633016</v>
      </c>
      <c r="B78" s="21" t="s">
        <v>81</v>
      </c>
      <c r="C78" s="22">
        <v>71.88</v>
      </c>
      <c r="D78" s="27">
        <v>410.81</v>
      </c>
      <c r="E78" s="22">
        <v>500</v>
      </c>
      <c r="F78" s="22">
        <v>500</v>
      </c>
      <c r="G78" s="27">
        <v>1500</v>
      </c>
      <c r="H78" s="27">
        <v>1500</v>
      </c>
      <c r="I78" s="27">
        <v>500</v>
      </c>
      <c r="J78" s="27">
        <v>1500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8" customFormat="1" ht="40.799999999999997">
      <c r="A79" s="20">
        <v>634003</v>
      </c>
      <c r="B79" s="21" t="s">
        <v>82</v>
      </c>
      <c r="C79" s="22">
        <v>365.23</v>
      </c>
      <c r="D79" s="27">
        <v>410.19</v>
      </c>
      <c r="E79" s="27">
        <v>300</v>
      </c>
      <c r="F79" s="27">
        <v>300</v>
      </c>
      <c r="G79" s="22">
        <v>610</v>
      </c>
      <c r="H79" s="22">
        <v>610</v>
      </c>
      <c r="I79" s="27">
        <v>60</v>
      </c>
      <c r="J79" s="22">
        <v>610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8" customFormat="1" ht="40.799999999999997">
      <c r="A80" s="20">
        <v>635002</v>
      </c>
      <c r="B80" s="21" t="s">
        <v>83</v>
      </c>
      <c r="C80" s="22">
        <v>154.22999999999999</v>
      </c>
      <c r="D80" s="27">
        <v>77</v>
      </c>
      <c r="E80" s="22">
        <v>150</v>
      </c>
      <c r="F80" s="22">
        <v>150</v>
      </c>
      <c r="G80" s="27">
        <v>200</v>
      </c>
      <c r="H80" s="27">
        <v>100</v>
      </c>
      <c r="I80" s="27">
        <v>150</v>
      </c>
      <c r="J80" s="27">
        <v>100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8" customFormat="1" ht="40.799999999999997">
      <c r="A81" s="20">
        <v>635004</v>
      </c>
      <c r="B81" s="21" t="s">
        <v>84</v>
      </c>
      <c r="C81" s="22">
        <v>95.34</v>
      </c>
      <c r="D81" s="27">
        <v>0</v>
      </c>
      <c r="E81" s="22">
        <v>200</v>
      </c>
      <c r="F81" s="22">
        <v>200</v>
      </c>
      <c r="G81" s="27">
        <v>200</v>
      </c>
      <c r="H81" s="27">
        <v>100</v>
      </c>
      <c r="I81" s="27">
        <v>200</v>
      </c>
      <c r="J81" s="27">
        <v>100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8" customFormat="1" ht="40.799999999999997">
      <c r="A82" s="20">
        <v>635002</v>
      </c>
      <c r="B82" s="21" t="s">
        <v>85</v>
      </c>
      <c r="C82" s="22">
        <v>81.36</v>
      </c>
      <c r="D82" s="27">
        <v>2587.1</v>
      </c>
      <c r="E82" s="22">
        <v>500</v>
      </c>
      <c r="F82" s="22">
        <v>500</v>
      </c>
      <c r="G82" s="22">
        <v>0</v>
      </c>
      <c r="H82" s="22">
        <v>0</v>
      </c>
      <c r="I82" s="27">
        <v>100</v>
      </c>
      <c r="J82" s="22"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8" customFormat="1" ht="24" customHeight="1">
      <c r="A83" s="56">
        <v>635006</v>
      </c>
      <c r="B83" s="57" t="s">
        <v>86</v>
      </c>
      <c r="C83" s="22">
        <v>238.64</v>
      </c>
      <c r="D83" s="27">
        <v>53.6</v>
      </c>
      <c r="E83" s="22">
        <v>500</v>
      </c>
      <c r="F83" s="22">
        <v>369</v>
      </c>
      <c r="G83" s="27">
        <v>500</v>
      </c>
      <c r="H83" s="27">
        <v>500</v>
      </c>
      <c r="I83" s="27">
        <v>500</v>
      </c>
      <c r="J83" s="27">
        <v>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8" customFormat="1" ht="40.799999999999997">
      <c r="A84" s="20">
        <v>636001</v>
      </c>
      <c r="B84" s="21" t="s">
        <v>87</v>
      </c>
      <c r="C84" s="22">
        <v>0</v>
      </c>
      <c r="D84" s="27">
        <v>52</v>
      </c>
      <c r="E84" s="27">
        <v>52</v>
      </c>
      <c r="F84" s="27">
        <v>52</v>
      </c>
      <c r="G84" s="58">
        <v>52</v>
      </c>
      <c r="H84" s="58">
        <v>52</v>
      </c>
      <c r="I84" s="27">
        <v>50</v>
      </c>
      <c r="J84" s="58">
        <v>52</v>
      </c>
      <c r="K84" s="5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8" customFormat="1" ht="20.399999999999999">
      <c r="A85" s="20">
        <v>637001</v>
      </c>
      <c r="B85" s="21" t="s">
        <v>88</v>
      </c>
      <c r="C85" s="22">
        <v>254.21</v>
      </c>
      <c r="D85" s="27">
        <v>186</v>
      </c>
      <c r="E85" s="22">
        <v>300</v>
      </c>
      <c r="F85" s="22">
        <v>158</v>
      </c>
      <c r="G85" s="27">
        <v>200</v>
      </c>
      <c r="H85" s="27">
        <v>200</v>
      </c>
      <c r="I85" s="27">
        <v>300</v>
      </c>
      <c r="J85" s="27">
        <v>200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8" customFormat="1" ht="20.399999999999999">
      <c r="A86" s="20">
        <v>637003</v>
      </c>
      <c r="B86" s="21" t="s">
        <v>89</v>
      </c>
      <c r="C86" s="22">
        <v>1458.32</v>
      </c>
      <c r="D86" s="27">
        <v>0</v>
      </c>
      <c r="E86" s="22">
        <v>500</v>
      </c>
      <c r="F86" s="22">
        <v>230</v>
      </c>
      <c r="G86" s="27">
        <v>0</v>
      </c>
      <c r="H86" s="27">
        <v>0</v>
      </c>
      <c r="I86" s="27">
        <v>500</v>
      </c>
      <c r="J86" s="27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8" customFormat="1" ht="20.399999999999999">
      <c r="A87" s="20">
        <v>637004</v>
      </c>
      <c r="B87" s="21" t="s">
        <v>90</v>
      </c>
      <c r="C87" s="22">
        <v>574.98</v>
      </c>
      <c r="D87" s="27">
        <v>0</v>
      </c>
      <c r="E87" s="22">
        <v>500</v>
      </c>
      <c r="F87" s="22">
        <v>623</v>
      </c>
      <c r="G87" s="22">
        <v>1500</v>
      </c>
      <c r="H87" s="22">
        <v>1000</v>
      </c>
      <c r="I87" s="27">
        <v>1000</v>
      </c>
      <c r="J87" s="22">
        <v>1000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8" customFormat="1" ht="21.75" customHeight="1">
      <c r="A88" s="20">
        <v>637004</v>
      </c>
      <c r="B88" s="21" t="s">
        <v>91</v>
      </c>
      <c r="C88" s="22">
        <v>1430</v>
      </c>
      <c r="D88" s="22">
        <v>0</v>
      </c>
      <c r="E88" s="22">
        <v>2630</v>
      </c>
      <c r="F88" s="22">
        <v>2630</v>
      </c>
      <c r="G88" s="22">
        <v>2880</v>
      </c>
      <c r="H88" s="22">
        <v>2880</v>
      </c>
      <c r="I88" s="22">
        <v>1700</v>
      </c>
      <c r="J88" s="22">
        <v>2880</v>
      </c>
      <c r="K88" s="125"/>
      <c r="L88" s="125"/>
      <c r="M88" s="125"/>
      <c r="N88" s="125"/>
      <c r="O88" s="125"/>
      <c r="P88" s="125"/>
      <c r="Q88" s="5"/>
      <c r="R88" s="5"/>
      <c r="S88" s="5"/>
      <c r="T88" s="5"/>
      <c r="U88" s="5"/>
      <c r="V88" s="5"/>
      <c r="W88" s="5"/>
    </row>
    <row r="89" spans="1:23" s="8" customFormat="1" ht="24.75" customHeight="1">
      <c r="A89" s="20">
        <v>637005</v>
      </c>
      <c r="B89" s="21" t="s">
        <v>92</v>
      </c>
      <c r="C89" s="22">
        <v>0</v>
      </c>
      <c r="D89" s="27">
        <v>679.6</v>
      </c>
      <c r="E89" s="22">
        <v>500</v>
      </c>
      <c r="F89" s="22">
        <v>500</v>
      </c>
      <c r="G89" s="27">
        <v>500</v>
      </c>
      <c r="H89" s="27">
        <v>500</v>
      </c>
      <c r="I89" s="27">
        <v>500</v>
      </c>
      <c r="J89" s="27">
        <v>500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8" customFormat="1" ht="40.799999999999997">
      <c r="A90" s="20">
        <v>637004</v>
      </c>
      <c r="B90" s="21" t="s">
        <v>93</v>
      </c>
      <c r="C90" s="22"/>
      <c r="D90" s="27">
        <v>22842.959999999999</v>
      </c>
      <c r="E90" s="22">
        <v>27000</v>
      </c>
      <c r="F90" s="22">
        <v>27000</v>
      </c>
      <c r="G90" s="22">
        <v>20500</v>
      </c>
      <c r="H90" s="22">
        <v>20000</v>
      </c>
      <c r="I90" s="60">
        <v>36000</v>
      </c>
      <c r="J90" s="22">
        <v>20000</v>
      </c>
      <c r="K90" s="122"/>
      <c r="L90" s="122"/>
      <c r="M90" s="122"/>
      <c r="N90" s="122"/>
      <c r="O90" s="122"/>
      <c r="P90" s="5"/>
      <c r="Q90" s="5"/>
      <c r="R90" s="5"/>
      <c r="S90" s="5"/>
      <c r="T90" s="5"/>
      <c r="U90" s="5"/>
      <c r="V90" s="5"/>
      <c r="W90" s="5"/>
    </row>
    <row r="91" spans="1:23" s="8" customFormat="1" ht="20.399999999999999">
      <c r="A91" s="20">
        <v>637005</v>
      </c>
      <c r="B91" s="21" t="s">
        <v>94</v>
      </c>
      <c r="C91" s="22">
        <v>550</v>
      </c>
      <c r="D91" s="27">
        <v>800</v>
      </c>
      <c r="E91" s="22">
        <v>800</v>
      </c>
      <c r="F91" s="22">
        <v>800</v>
      </c>
      <c r="G91" s="27">
        <v>800</v>
      </c>
      <c r="H91" s="27">
        <v>800</v>
      </c>
      <c r="I91" s="27">
        <v>550</v>
      </c>
      <c r="J91" s="27">
        <v>800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8" customFormat="1" ht="27.75" customHeight="1">
      <c r="A92" s="20">
        <v>637011</v>
      </c>
      <c r="B92" s="21" t="s">
        <v>95</v>
      </c>
      <c r="C92" s="22">
        <v>854.36</v>
      </c>
      <c r="D92" s="27">
        <v>640</v>
      </c>
      <c r="E92" s="22">
        <v>1000</v>
      </c>
      <c r="F92" s="22">
        <v>1000</v>
      </c>
      <c r="G92" s="22">
        <v>1000</v>
      </c>
      <c r="H92" s="22">
        <v>1000</v>
      </c>
      <c r="I92" s="27">
        <v>2000</v>
      </c>
      <c r="J92" s="22">
        <v>1000</v>
      </c>
      <c r="K92" s="122"/>
      <c r="L92" s="122"/>
      <c r="M92" s="122"/>
      <c r="N92" s="122"/>
      <c r="O92" s="122"/>
      <c r="P92" s="5"/>
      <c r="Q92" s="5"/>
      <c r="R92" s="5"/>
      <c r="S92" s="5"/>
      <c r="T92" s="5"/>
      <c r="U92" s="5"/>
      <c r="V92" s="5"/>
      <c r="W92" s="5"/>
    </row>
    <row r="93" spans="1:23" s="8" customFormat="1" ht="40.799999999999997">
      <c r="A93" s="20">
        <v>637012</v>
      </c>
      <c r="B93" s="21" t="s">
        <v>96</v>
      </c>
      <c r="C93" s="22">
        <v>846.21</v>
      </c>
      <c r="D93" s="27">
        <v>1875.34</v>
      </c>
      <c r="E93" s="27">
        <v>1300</v>
      </c>
      <c r="F93" s="27">
        <v>1300</v>
      </c>
      <c r="G93" s="27">
        <v>1100</v>
      </c>
      <c r="H93" s="27">
        <v>1000</v>
      </c>
      <c r="I93" s="27">
        <v>1300</v>
      </c>
      <c r="J93" s="27">
        <v>1000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8" customFormat="1" ht="20.399999999999999">
      <c r="A94" s="20">
        <v>637014</v>
      </c>
      <c r="B94" s="21" t="s">
        <v>97</v>
      </c>
      <c r="C94" s="22">
        <v>4196.2</v>
      </c>
      <c r="D94" s="27">
        <v>4992.8100000000004</v>
      </c>
      <c r="E94" s="22">
        <v>2300</v>
      </c>
      <c r="F94" s="22">
        <v>2300</v>
      </c>
      <c r="G94" s="27">
        <v>695</v>
      </c>
      <c r="H94" s="27">
        <v>695</v>
      </c>
      <c r="I94" s="27">
        <v>2300</v>
      </c>
      <c r="J94" s="27">
        <v>695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8" customFormat="1" ht="40.799999999999997">
      <c r="A95" s="20">
        <v>637015</v>
      </c>
      <c r="B95" s="21" t="s">
        <v>98</v>
      </c>
      <c r="C95" s="22">
        <v>875.23</v>
      </c>
      <c r="D95" s="27">
        <v>1308.98</v>
      </c>
      <c r="E95" s="27">
        <v>1500</v>
      </c>
      <c r="F95" s="27">
        <v>1500</v>
      </c>
      <c r="G95" s="22">
        <v>750</v>
      </c>
      <c r="H95" s="22">
        <v>750</v>
      </c>
      <c r="I95" s="27">
        <v>600</v>
      </c>
      <c r="J95" s="22">
        <v>750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8" customFormat="1" ht="40.799999999999997">
      <c r="A96" s="20">
        <v>637016</v>
      </c>
      <c r="B96" s="21" t="s">
        <v>99</v>
      </c>
      <c r="C96" s="22">
        <v>967.25</v>
      </c>
      <c r="D96" s="27">
        <v>856.51</v>
      </c>
      <c r="E96" s="27">
        <v>430</v>
      </c>
      <c r="F96" s="27">
        <v>430</v>
      </c>
      <c r="G96" s="22">
        <v>370</v>
      </c>
      <c r="H96" s="22">
        <v>370</v>
      </c>
      <c r="I96" s="27">
        <v>1100</v>
      </c>
      <c r="J96" s="22">
        <v>370</v>
      </c>
      <c r="K96" s="122"/>
      <c r="L96" s="122"/>
      <c r="M96" s="122"/>
      <c r="N96" s="122"/>
      <c r="O96" s="122"/>
      <c r="P96" s="5"/>
      <c r="Q96" s="5"/>
      <c r="R96" s="5"/>
      <c r="S96" s="5"/>
      <c r="T96" s="5"/>
      <c r="U96" s="5"/>
      <c r="V96" s="5"/>
      <c r="W96" s="5"/>
    </row>
    <row r="97" spans="1:23" s="8" customFormat="1" ht="40.799999999999997">
      <c r="A97" s="20">
        <v>637026</v>
      </c>
      <c r="B97" s="21" t="s">
        <v>100</v>
      </c>
      <c r="C97" s="22">
        <v>686.58</v>
      </c>
      <c r="D97" s="27">
        <v>778.57</v>
      </c>
      <c r="E97" s="27">
        <v>1200</v>
      </c>
      <c r="F97" s="27">
        <v>1200</v>
      </c>
      <c r="G97" s="27">
        <v>1200</v>
      </c>
      <c r="H97" s="27">
        <v>1200</v>
      </c>
      <c r="I97" s="27">
        <v>1200</v>
      </c>
      <c r="J97" s="27">
        <v>1200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8" customFormat="1" ht="40.799999999999997">
      <c r="A98" s="20">
        <v>637027</v>
      </c>
      <c r="B98" s="21" t="s">
        <v>101</v>
      </c>
      <c r="C98" s="22">
        <v>276.63</v>
      </c>
      <c r="D98" s="27">
        <v>0</v>
      </c>
      <c r="E98" s="22">
        <v>0</v>
      </c>
      <c r="F98" s="22">
        <v>0</v>
      </c>
      <c r="G98" s="22">
        <v>0</v>
      </c>
      <c r="H98" s="22">
        <v>0</v>
      </c>
      <c r="I98" s="33"/>
      <c r="J98" s="22">
        <v>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8" customFormat="1" ht="20.399999999999999">
      <c r="A99" s="20">
        <v>641006</v>
      </c>
      <c r="B99" s="21" t="s">
        <v>102</v>
      </c>
      <c r="C99" s="27">
        <v>1842.54</v>
      </c>
      <c r="D99" s="27">
        <v>607.99</v>
      </c>
      <c r="E99" s="27">
        <v>600</v>
      </c>
      <c r="F99" s="27">
        <v>600</v>
      </c>
      <c r="G99" s="27">
        <v>1000</v>
      </c>
      <c r="H99" s="27">
        <v>1000</v>
      </c>
      <c r="I99" s="33"/>
      <c r="J99" s="27">
        <v>1000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8" customFormat="1" ht="20.399999999999999">
      <c r="A100" s="20">
        <v>642001</v>
      </c>
      <c r="B100" s="21" t="s">
        <v>103</v>
      </c>
      <c r="C100" s="22">
        <v>0</v>
      </c>
      <c r="D100" s="22">
        <v>624.72</v>
      </c>
      <c r="E100" s="22">
        <v>0</v>
      </c>
      <c r="F100" s="22">
        <v>0</v>
      </c>
      <c r="G100" s="22">
        <v>0</v>
      </c>
      <c r="H100" s="22">
        <v>0</v>
      </c>
      <c r="I100" s="33"/>
      <c r="J100" s="22">
        <v>0</v>
      </c>
      <c r="K100" s="126"/>
      <c r="L100" s="126"/>
      <c r="M100" s="126"/>
      <c r="N100" s="126"/>
      <c r="O100" s="126"/>
      <c r="P100" s="5"/>
      <c r="Q100" s="5"/>
      <c r="R100" s="5"/>
      <c r="S100" s="5"/>
      <c r="T100" s="5"/>
      <c r="U100" s="5"/>
      <c r="V100" s="5"/>
      <c r="W100" s="5"/>
    </row>
    <row r="101" spans="1:23" s="8" customFormat="1" ht="42">
      <c r="A101" s="61" t="s">
        <v>64</v>
      </c>
      <c r="B101" s="62" t="s">
        <v>104</v>
      </c>
      <c r="C101" s="31">
        <f t="shared" ref="C101:H101" si="6">SUM(C102:C105)</f>
        <v>0</v>
      </c>
      <c r="D101" s="31">
        <f t="shared" si="6"/>
        <v>0</v>
      </c>
      <c r="E101" s="31">
        <f t="shared" si="6"/>
        <v>176</v>
      </c>
      <c r="F101" s="31">
        <f t="shared" si="6"/>
        <v>0</v>
      </c>
      <c r="G101" s="31">
        <f t="shared" si="6"/>
        <v>0</v>
      </c>
      <c r="H101" s="31">
        <f t="shared" si="6"/>
        <v>0</v>
      </c>
      <c r="I101" s="33"/>
      <c r="J101" s="31">
        <f>SUM(J102:J105)</f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8" customFormat="1" ht="40.799999999999997">
      <c r="A102" s="32">
        <v>611000</v>
      </c>
      <c r="B102" s="21" t="s">
        <v>105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33"/>
      <c r="J102" s="22">
        <v>0</v>
      </c>
      <c r="K102" s="127"/>
      <c r="L102" s="127"/>
      <c r="M102" s="127"/>
      <c r="N102" s="127"/>
      <c r="O102" s="127"/>
      <c r="P102" s="127"/>
      <c r="Q102" s="5"/>
      <c r="R102" s="5"/>
      <c r="S102" s="5"/>
      <c r="T102" s="5"/>
      <c r="U102" s="5"/>
      <c r="V102" s="5"/>
      <c r="W102" s="5"/>
    </row>
    <row r="103" spans="1:23" s="8" customFormat="1" ht="20.399999999999999">
      <c r="A103" s="32">
        <v>611000</v>
      </c>
      <c r="B103" s="21" t="s">
        <v>106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33"/>
      <c r="J103" s="22">
        <v>0</v>
      </c>
      <c r="K103" s="127"/>
      <c r="L103" s="127"/>
      <c r="M103" s="127"/>
      <c r="N103" s="127"/>
      <c r="O103" s="127"/>
      <c r="P103" s="127"/>
      <c r="Q103" s="5"/>
      <c r="R103" s="5"/>
      <c r="S103" s="5"/>
      <c r="T103" s="5"/>
      <c r="U103" s="5"/>
      <c r="V103" s="5"/>
      <c r="W103" s="5"/>
    </row>
    <row r="104" spans="1:23" s="8" customFormat="1" ht="40.799999999999997">
      <c r="A104" s="32">
        <v>632001</v>
      </c>
      <c r="B104" s="21" t="s">
        <v>107</v>
      </c>
      <c r="C104" s="22">
        <v>0</v>
      </c>
      <c r="D104" s="22">
        <v>0</v>
      </c>
      <c r="E104" s="22">
        <v>176</v>
      </c>
      <c r="F104" s="22">
        <v>0</v>
      </c>
      <c r="G104" s="22">
        <v>0</v>
      </c>
      <c r="H104" s="22">
        <v>0</v>
      </c>
      <c r="I104" s="33"/>
      <c r="J104" s="22">
        <v>0</v>
      </c>
      <c r="K104" s="127"/>
      <c r="L104" s="127"/>
      <c r="M104" s="127"/>
      <c r="N104" s="127"/>
      <c r="O104" s="127"/>
      <c r="P104" s="127"/>
      <c r="Q104" s="5"/>
      <c r="R104" s="5"/>
      <c r="S104" s="5"/>
      <c r="T104" s="5"/>
      <c r="U104" s="5"/>
      <c r="V104" s="5"/>
      <c r="W104" s="5"/>
    </row>
    <row r="105" spans="1:23" s="8" customFormat="1" ht="40.799999999999997">
      <c r="A105" s="32">
        <v>632002</v>
      </c>
      <c r="B105" s="21" t="s">
        <v>108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33"/>
      <c r="J105" s="22">
        <v>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8" customFormat="1" ht="21">
      <c r="A106" s="61" t="s">
        <v>109</v>
      </c>
      <c r="B106" s="62" t="s">
        <v>110</v>
      </c>
      <c r="C106" s="31">
        <f t="shared" ref="C106:H106" si="7">SUM(C107:C111)</f>
        <v>1654.79</v>
      </c>
      <c r="D106" s="31">
        <f t="shared" si="7"/>
        <v>2322.84</v>
      </c>
      <c r="E106" s="31">
        <f t="shared" si="7"/>
        <v>2500</v>
      </c>
      <c r="F106" s="31">
        <f t="shared" si="7"/>
        <v>2500</v>
      </c>
      <c r="G106" s="31">
        <f t="shared" si="7"/>
        <v>2500</v>
      </c>
      <c r="H106" s="31">
        <f t="shared" si="7"/>
        <v>2500</v>
      </c>
      <c r="I106" s="33"/>
      <c r="J106" s="31">
        <f>SUM(J107:J111)</f>
        <v>2500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8" customFormat="1" ht="20.399999999999999">
      <c r="A107" s="54" t="s">
        <v>111</v>
      </c>
      <c r="B107" s="21" t="s">
        <v>112</v>
      </c>
      <c r="C107" s="22">
        <v>845.23</v>
      </c>
      <c r="D107" s="22">
        <v>1060</v>
      </c>
      <c r="E107" s="22">
        <v>1150</v>
      </c>
      <c r="F107" s="22">
        <v>1150</v>
      </c>
      <c r="G107" s="22">
        <v>1150</v>
      </c>
      <c r="H107" s="22">
        <v>1150</v>
      </c>
      <c r="I107" s="33"/>
      <c r="J107" s="22">
        <v>1150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8" customFormat="1" ht="40.799999999999997">
      <c r="A108" s="20">
        <v>621000</v>
      </c>
      <c r="B108" s="21" t="s">
        <v>113</v>
      </c>
      <c r="C108" s="22">
        <v>84.53</v>
      </c>
      <c r="D108" s="22">
        <v>108.36</v>
      </c>
      <c r="E108" s="22">
        <v>115</v>
      </c>
      <c r="F108" s="22">
        <v>115</v>
      </c>
      <c r="G108" s="22">
        <v>115</v>
      </c>
      <c r="H108" s="22">
        <v>115</v>
      </c>
      <c r="I108" s="33"/>
      <c r="J108" s="22">
        <v>115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8" customFormat="1" ht="40.799999999999997">
      <c r="A109" s="20">
        <v>625001</v>
      </c>
      <c r="B109" s="21" t="s">
        <v>114</v>
      </c>
      <c r="C109" s="22">
        <v>215.03</v>
      </c>
      <c r="D109" s="22">
        <v>229.64</v>
      </c>
      <c r="E109" s="22">
        <v>300</v>
      </c>
      <c r="F109" s="22">
        <v>300</v>
      </c>
      <c r="G109" s="22">
        <v>300</v>
      </c>
      <c r="H109" s="22">
        <v>300</v>
      </c>
      <c r="I109" s="33"/>
      <c r="J109" s="22">
        <v>300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8" customFormat="1" ht="20.399999999999999">
      <c r="A110" s="20">
        <v>631001</v>
      </c>
      <c r="B110" s="21" t="s">
        <v>115</v>
      </c>
      <c r="C110" s="22">
        <v>25</v>
      </c>
      <c r="D110" s="22">
        <v>42.52</v>
      </c>
      <c r="E110" s="22">
        <v>25</v>
      </c>
      <c r="F110" s="22">
        <v>25</v>
      </c>
      <c r="G110" s="22">
        <v>25</v>
      </c>
      <c r="H110" s="22">
        <v>25</v>
      </c>
      <c r="I110" s="33"/>
      <c r="J110" s="22">
        <v>25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8" customFormat="1" ht="21">
      <c r="A111" s="20">
        <v>633006</v>
      </c>
      <c r="B111" s="21" t="s">
        <v>116</v>
      </c>
      <c r="C111" s="22">
        <v>485</v>
      </c>
      <c r="D111" s="22">
        <v>882.32</v>
      </c>
      <c r="E111" s="22">
        <v>910</v>
      </c>
      <c r="F111" s="22">
        <v>910</v>
      </c>
      <c r="G111" s="22">
        <v>910</v>
      </c>
      <c r="H111" s="22">
        <v>910</v>
      </c>
      <c r="I111" s="34"/>
      <c r="J111" s="22">
        <v>910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8" customFormat="1" ht="42">
      <c r="A112" s="61" t="s">
        <v>117</v>
      </c>
      <c r="B112" s="62" t="s">
        <v>118</v>
      </c>
      <c r="C112" s="31">
        <f t="shared" ref="C112:H112" si="8">SUM(C113:C114)</f>
        <v>0</v>
      </c>
      <c r="D112" s="31">
        <f t="shared" si="8"/>
        <v>2437.75</v>
      </c>
      <c r="E112" s="31">
        <f t="shared" si="8"/>
        <v>2967</v>
      </c>
      <c r="F112" s="31">
        <f t="shared" si="8"/>
        <v>2967</v>
      </c>
      <c r="G112" s="31">
        <f t="shared" si="8"/>
        <v>0</v>
      </c>
      <c r="H112" s="31">
        <f t="shared" si="8"/>
        <v>0</v>
      </c>
      <c r="I112" s="33"/>
      <c r="J112" s="31">
        <f>SUM(J113:J114)</f>
        <v>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8" customFormat="1" ht="20.399999999999999">
      <c r="A113" s="54" t="s">
        <v>119</v>
      </c>
      <c r="B113" s="21" t="s">
        <v>45</v>
      </c>
      <c r="C113" s="22">
        <v>0</v>
      </c>
      <c r="D113" s="22">
        <v>2437.75</v>
      </c>
      <c r="E113" s="22">
        <v>2967</v>
      </c>
      <c r="F113" s="22">
        <v>2967</v>
      </c>
      <c r="G113" s="22">
        <v>0</v>
      </c>
      <c r="H113" s="22">
        <v>0</v>
      </c>
      <c r="I113" s="33"/>
      <c r="J113" s="22"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8" customFormat="1" ht="41.4">
      <c r="A114" s="54" t="s">
        <v>120</v>
      </c>
      <c r="B114" s="21" t="s">
        <v>121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34"/>
      <c r="J114" s="22"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8" customFormat="1" ht="21">
      <c r="A115" s="63" t="s">
        <v>122</v>
      </c>
      <c r="B115" s="62" t="s">
        <v>123</v>
      </c>
      <c r="C115" s="31">
        <f>SUM(C116)</f>
        <v>1332</v>
      </c>
      <c r="D115" s="31">
        <f>SUM(D116)</f>
        <v>3854.1</v>
      </c>
      <c r="E115" s="31">
        <f>SUM(E116)</f>
        <v>1500</v>
      </c>
      <c r="F115" s="31">
        <f>SUM(F116)</f>
        <v>1036.24</v>
      </c>
      <c r="G115" s="31">
        <v>500</v>
      </c>
      <c r="H115" s="31">
        <f>SUM(H116)</f>
        <v>500</v>
      </c>
      <c r="I115" s="64"/>
      <c r="J115" s="31">
        <f>SUM(J116)</f>
        <v>500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8" customFormat="1" ht="21">
      <c r="A116" s="54" t="s">
        <v>124</v>
      </c>
      <c r="B116" s="21" t="s">
        <v>125</v>
      </c>
      <c r="C116" s="22">
        <v>1332</v>
      </c>
      <c r="D116" s="22">
        <v>3854.1</v>
      </c>
      <c r="E116" s="22">
        <v>1500</v>
      </c>
      <c r="F116" s="22">
        <v>1036.24</v>
      </c>
      <c r="G116" s="22">
        <v>500</v>
      </c>
      <c r="H116" s="22">
        <v>500</v>
      </c>
      <c r="I116" s="34"/>
      <c r="J116" s="22">
        <v>500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8" customFormat="1" ht="42">
      <c r="A117" s="63" t="s">
        <v>126</v>
      </c>
      <c r="B117" s="62" t="s">
        <v>127</v>
      </c>
      <c r="C117" s="31">
        <f t="shared" ref="C117:H117" si="9">SUM(C118:C121)</f>
        <v>2073</v>
      </c>
      <c r="D117" s="31">
        <f t="shared" si="9"/>
        <v>6469.94</v>
      </c>
      <c r="E117" s="31">
        <f t="shared" si="9"/>
        <v>3865</v>
      </c>
      <c r="F117" s="31">
        <f t="shared" si="9"/>
        <v>3778</v>
      </c>
      <c r="G117" s="31">
        <f t="shared" si="9"/>
        <v>3830</v>
      </c>
      <c r="H117" s="31">
        <f t="shared" si="9"/>
        <v>3830</v>
      </c>
      <c r="I117" s="33"/>
      <c r="J117" s="31">
        <f>SUM(J118:J121)</f>
        <v>3830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8" customFormat="1" ht="20.399999999999999">
      <c r="A118" s="54" t="s">
        <v>128</v>
      </c>
      <c r="B118" s="21" t="s">
        <v>75</v>
      </c>
      <c r="C118" s="22">
        <v>670</v>
      </c>
      <c r="D118" s="22">
        <v>186.32</v>
      </c>
      <c r="E118" s="22">
        <v>705</v>
      </c>
      <c r="F118" s="22">
        <v>618</v>
      </c>
      <c r="G118" s="22">
        <v>650</v>
      </c>
      <c r="H118" s="22">
        <v>650</v>
      </c>
      <c r="I118" s="33"/>
      <c r="J118" s="22">
        <v>650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8" customFormat="1" ht="20.399999999999999">
      <c r="A119" s="20">
        <v>632002</v>
      </c>
      <c r="B119" s="21" t="s">
        <v>129</v>
      </c>
      <c r="C119" s="22">
        <v>3</v>
      </c>
      <c r="D119" s="22">
        <v>1.3</v>
      </c>
      <c r="E119" s="22">
        <v>10</v>
      </c>
      <c r="F119" s="22">
        <v>10</v>
      </c>
      <c r="G119" s="22">
        <v>30</v>
      </c>
      <c r="H119" s="22">
        <v>30</v>
      </c>
      <c r="I119" s="33"/>
      <c r="J119" s="22">
        <v>30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8" customFormat="1" ht="20.399999999999999">
      <c r="A120" s="32">
        <v>633007</v>
      </c>
      <c r="B120" s="21" t="s">
        <v>130</v>
      </c>
      <c r="C120" s="22">
        <v>1400</v>
      </c>
      <c r="D120" s="22">
        <v>5956.32</v>
      </c>
      <c r="E120" s="22">
        <v>3150</v>
      </c>
      <c r="F120" s="22">
        <v>3150</v>
      </c>
      <c r="G120" s="22">
        <v>3150</v>
      </c>
      <c r="H120" s="22">
        <v>3150</v>
      </c>
      <c r="I120" s="33"/>
      <c r="J120" s="22">
        <v>3150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8" customFormat="1" ht="20.399999999999999">
      <c r="A121" s="20">
        <v>635006</v>
      </c>
      <c r="B121" s="21" t="s">
        <v>131</v>
      </c>
      <c r="C121" s="22">
        <v>0</v>
      </c>
      <c r="D121" s="22">
        <v>326</v>
      </c>
      <c r="E121" s="22">
        <v>0</v>
      </c>
      <c r="F121" s="22">
        <v>0</v>
      </c>
      <c r="G121" s="22">
        <v>0</v>
      </c>
      <c r="H121" s="22">
        <v>0</v>
      </c>
      <c r="I121" s="33"/>
      <c r="J121" s="22">
        <v>0</v>
      </c>
      <c r="K121" s="126"/>
      <c r="L121" s="126"/>
      <c r="M121" s="126"/>
      <c r="N121" s="126"/>
      <c r="O121" s="126"/>
      <c r="P121" s="5"/>
      <c r="Q121" s="5"/>
      <c r="R121" s="5"/>
      <c r="S121" s="5"/>
      <c r="T121" s="5"/>
      <c r="U121" s="5"/>
      <c r="V121" s="5"/>
      <c r="W121" s="5"/>
    </row>
    <row r="122" spans="1:23" s="8" customFormat="1" ht="21">
      <c r="A122" s="65">
        <v>642</v>
      </c>
      <c r="B122" s="62" t="s">
        <v>132</v>
      </c>
      <c r="C122" s="31">
        <f t="shared" ref="C122:H122" si="10">SUM(C123:C131)</f>
        <v>10490</v>
      </c>
      <c r="D122" s="31">
        <f t="shared" si="10"/>
        <v>6320.79</v>
      </c>
      <c r="E122" s="31">
        <f t="shared" si="10"/>
        <v>9840</v>
      </c>
      <c r="F122" s="31">
        <f t="shared" si="10"/>
        <v>9840</v>
      </c>
      <c r="G122" s="31">
        <f t="shared" si="10"/>
        <v>9050</v>
      </c>
      <c r="H122" s="31">
        <f t="shared" si="10"/>
        <v>9050</v>
      </c>
      <c r="I122" s="33"/>
      <c r="J122" s="31">
        <f>SUM(J123:J131)</f>
        <v>9050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8" customFormat="1" ht="41.4">
      <c r="A123" s="23"/>
      <c r="B123" s="21" t="s">
        <v>133</v>
      </c>
      <c r="C123" s="22">
        <v>250</v>
      </c>
      <c r="D123" s="22">
        <v>0</v>
      </c>
      <c r="E123" s="22">
        <v>100</v>
      </c>
      <c r="F123" s="22">
        <v>100</v>
      </c>
      <c r="G123" s="22">
        <v>0</v>
      </c>
      <c r="H123" s="22">
        <v>0</v>
      </c>
      <c r="I123" s="22">
        <v>100</v>
      </c>
      <c r="J123" s="22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8" customFormat="1" ht="41.4">
      <c r="A124" s="23"/>
      <c r="B124" s="21" t="s">
        <v>134</v>
      </c>
      <c r="C124" s="22"/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/>
      <c r="J124" s="22">
        <v>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8" customFormat="1" ht="41.4">
      <c r="A125" s="23"/>
      <c r="B125" s="21" t="s">
        <v>135</v>
      </c>
      <c r="C125" s="22">
        <v>500</v>
      </c>
      <c r="D125" s="22">
        <v>0</v>
      </c>
      <c r="E125" s="22">
        <v>500</v>
      </c>
      <c r="F125" s="22">
        <v>500</v>
      </c>
      <c r="G125" s="22">
        <v>500</v>
      </c>
      <c r="H125" s="22">
        <v>500</v>
      </c>
      <c r="I125" s="22">
        <v>500</v>
      </c>
      <c r="J125" s="22">
        <v>500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8" customFormat="1" ht="36.75" customHeight="1">
      <c r="A126" s="23"/>
      <c r="B126" s="21" t="s">
        <v>136</v>
      </c>
      <c r="C126" s="22">
        <v>500</v>
      </c>
      <c r="D126" s="22">
        <v>0</v>
      </c>
      <c r="E126" s="22">
        <v>500</v>
      </c>
      <c r="F126" s="22">
        <v>500</v>
      </c>
      <c r="G126" s="22">
        <v>500</v>
      </c>
      <c r="H126" s="22">
        <v>500</v>
      </c>
      <c r="I126" s="22">
        <v>500</v>
      </c>
      <c r="J126" s="22">
        <v>500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8" customFormat="1" ht="41.4">
      <c r="A127" s="23"/>
      <c r="B127" s="21" t="s">
        <v>137</v>
      </c>
      <c r="C127" s="22">
        <v>8000</v>
      </c>
      <c r="D127" s="22">
        <v>6300</v>
      </c>
      <c r="E127" s="22">
        <v>7500</v>
      </c>
      <c r="F127" s="22">
        <v>7500</v>
      </c>
      <c r="G127" s="22">
        <v>7000</v>
      </c>
      <c r="H127" s="22">
        <v>7000</v>
      </c>
      <c r="I127" s="22">
        <v>10000</v>
      </c>
      <c r="J127" s="22">
        <v>7000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8" customFormat="1" ht="41.4">
      <c r="A128" s="23"/>
      <c r="B128" s="21" t="s">
        <v>138</v>
      </c>
      <c r="C128" s="22">
        <v>300</v>
      </c>
      <c r="D128" s="22">
        <v>0</v>
      </c>
      <c r="E128" s="22">
        <v>300</v>
      </c>
      <c r="F128" s="22">
        <v>300</v>
      </c>
      <c r="G128" s="22">
        <v>500</v>
      </c>
      <c r="H128" s="22">
        <v>500</v>
      </c>
      <c r="I128" s="22">
        <v>300</v>
      </c>
      <c r="J128" s="22">
        <v>500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8" customFormat="1" ht="41.4">
      <c r="A129" s="23"/>
      <c r="B129" s="21" t="s">
        <v>139</v>
      </c>
      <c r="C129" s="22">
        <v>40</v>
      </c>
      <c r="D129" s="22">
        <v>20.79</v>
      </c>
      <c r="E129" s="22">
        <v>40</v>
      </c>
      <c r="F129" s="22">
        <v>40</v>
      </c>
      <c r="G129" s="22">
        <v>50</v>
      </c>
      <c r="H129" s="22">
        <v>50</v>
      </c>
      <c r="I129" s="22">
        <v>40</v>
      </c>
      <c r="J129" s="22">
        <v>50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8" customFormat="1" ht="27.75" customHeight="1">
      <c r="A130" s="23"/>
      <c r="B130" s="21" t="s">
        <v>140</v>
      </c>
      <c r="C130" s="22">
        <v>300</v>
      </c>
      <c r="D130" s="22">
        <v>0</v>
      </c>
      <c r="E130" s="22">
        <v>300</v>
      </c>
      <c r="F130" s="22">
        <v>300</v>
      </c>
      <c r="G130" s="22">
        <v>300</v>
      </c>
      <c r="H130" s="22">
        <v>300</v>
      </c>
      <c r="I130" s="22">
        <v>100</v>
      </c>
      <c r="J130" s="22">
        <v>300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8" customFormat="1" ht="81.599999999999994">
      <c r="A131" s="23"/>
      <c r="B131" s="57" t="s">
        <v>141</v>
      </c>
      <c r="C131" s="22">
        <v>600</v>
      </c>
      <c r="D131" s="22">
        <v>0</v>
      </c>
      <c r="E131" s="22">
        <v>600</v>
      </c>
      <c r="F131" s="22">
        <v>600</v>
      </c>
      <c r="G131" s="22">
        <v>200</v>
      </c>
      <c r="H131" s="22">
        <v>200</v>
      </c>
      <c r="I131" s="22">
        <v>600</v>
      </c>
      <c r="J131" s="22">
        <v>200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8" customFormat="1" ht="42">
      <c r="A132" s="61" t="s">
        <v>142</v>
      </c>
      <c r="B132" s="62" t="s">
        <v>143</v>
      </c>
      <c r="C132" s="31">
        <f t="shared" ref="C132:H132" si="11">SUM(C133:C146)</f>
        <v>30937.47</v>
      </c>
      <c r="D132" s="31">
        <f t="shared" si="11"/>
        <v>3932.13</v>
      </c>
      <c r="E132" s="31">
        <f t="shared" si="11"/>
        <v>0</v>
      </c>
      <c r="F132" s="31">
        <f t="shared" si="11"/>
        <v>0</v>
      </c>
      <c r="G132" s="31">
        <f t="shared" si="11"/>
        <v>0</v>
      </c>
      <c r="H132" s="31">
        <f t="shared" si="11"/>
        <v>0</v>
      </c>
      <c r="I132" s="33"/>
      <c r="J132" s="31">
        <f>SUM(J133:J146)</f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8" customFormat="1" ht="21">
      <c r="A133" s="66" t="s">
        <v>144</v>
      </c>
      <c r="B133" s="21" t="s">
        <v>145</v>
      </c>
      <c r="C133" s="22">
        <v>300</v>
      </c>
      <c r="D133" s="22">
        <v>1348.6</v>
      </c>
      <c r="E133" s="22">
        <v>0</v>
      </c>
      <c r="F133" s="22">
        <v>0</v>
      </c>
      <c r="G133" s="22">
        <v>0</v>
      </c>
      <c r="H133" s="22">
        <v>0</v>
      </c>
      <c r="I133" s="33"/>
      <c r="J133" s="22"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8" customFormat="1" ht="20.399999999999999">
      <c r="A134" s="20">
        <v>621000</v>
      </c>
      <c r="B134" s="67" t="s">
        <v>146</v>
      </c>
      <c r="C134" s="22">
        <v>30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33"/>
      <c r="J134" s="22"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8" customFormat="1" ht="20.399999999999999">
      <c r="A135" s="20">
        <v>625001</v>
      </c>
      <c r="B135" s="21" t="s">
        <v>147</v>
      </c>
      <c r="C135" s="22">
        <v>90</v>
      </c>
      <c r="D135" s="22">
        <v>868.08</v>
      </c>
      <c r="E135" s="22">
        <v>0</v>
      </c>
      <c r="F135" s="22">
        <v>0</v>
      </c>
      <c r="G135" s="22">
        <v>0</v>
      </c>
      <c r="H135" s="22">
        <v>0</v>
      </c>
      <c r="I135" s="33"/>
      <c r="J135" s="22"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8" customFormat="1" ht="20.399999999999999">
      <c r="A136" s="20">
        <v>633006</v>
      </c>
      <c r="B136" s="21" t="s">
        <v>148</v>
      </c>
      <c r="C136" s="22">
        <v>200</v>
      </c>
      <c r="D136" s="22">
        <v>606.88</v>
      </c>
      <c r="E136" s="22">
        <v>0</v>
      </c>
      <c r="F136" s="22">
        <v>0</v>
      </c>
      <c r="G136" s="22">
        <v>0</v>
      </c>
      <c r="H136" s="22">
        <v>0</v>
      </c>
      <c r="I136" s="33"/>
      <c r="J136" s="22"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8" customFormat="1" ht="20.399999999999999">
      <c r="A137" s="56">
        <v>637014</v>
      </c>
      <c r="B137" s="57" t="s">
        <v>149</v>
      </c>
      <c r="C137" s="22">
        <v>1077.47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33"/>
      <c r="J137" s="22"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8" customFormat="1" ht="21">
      <c r="A138" s="66" t="s">
        <v>150</v>
      </c>
      <c r="B138" s="21" t="s">
        <v>151</v>
      </c>
      <c r="C138" s="22">
        <v>18500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33"/>
      <c r="J138" s="22"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8" customFormat="1" ht="20.399999999999999">
      <c r="A139" s="20">
        <v>621000</v>
      </c>
      <c r="B139" s="21" t="s">
        <v>146</v>
      </c>
      <c r="C139" s="22">
        <v>1850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33"/>
      <c r="J139" s="22"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8" customFormat="1" ht="20.399999999999999">
      <c r="A140" s="20">
        <v>625001</v>
      </c>
      <c r="B140" s="21" t="s">
        <v>152</v>
      </c>
      <c r="C140" s="22">
        <v>3760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33"/>
      <c r="J140" s="22"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8" customFormat="1" ht="20.399999999999999">
      <c r="A141" s="20">
        <v>633006</v>
      </c>
      <c r="B141" s="21" t="s">
        <v>153</v>
      </c>
      <c r="C141" s="22">
        <v>200</v>
      </c>
      <c r="D141" s="22">
        <v>989.19</v>
      </c>
      <c r="E141" s="22">
        <v>0</v>
      </c>
      <c r="F141" s="22">
        <v>0</v>
      </c>
      <c r="G141" s="22">
        <v>0</v>
      </c>
      <c r="H141" s="22">
        <v>0</v>
      </c>
      <c r="I141" s="33"/>
      <c r="J141" s="22"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8" customFormat="1" ht="40.799999999999997">
      <c r="A142" s="20">
        <v>634003</v>
      </c>
      <c r="B142" s="21" t="s">
        <v>154</v>
      </c>
      <c r="C142" s="22">
        <v>10</v>
      </c>
      <c r="D142" s="22">
        <v>91.78</v>
      </c>
      <c r="E142" s="22">
        <v>0</v>
      </c>
      <c r="F142" s="22">
        <v>0</v>
      </c>
      <c r="G142" s="22">
        <v>0</v>
      </c>
      <c r="H142" s="22">
        <v>0</v>
      </c>
      <c r="I142" s="33"/>
      <c r="J142" s="22"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8" customFormat="1" ht="21">
      <c r="A143" s="23" t="s">
        <v>155</v>
      </c>
      <c r="B143" s="21" t="s">
        <v>156</v>
      </c>
      <c r="C143" s="22">
        <v>3275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33"/>
      <c r="J143" s="22"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8" customFormat="1" ht="20.399999999999999">
      <c r="A144" s="20">
        <v>621000</v>
      </c>
      <c r="B144" s="21" t="s">
        <v>146</v>
      </c>
      <c r="C144" s="22">
        <v>325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33"/>
      <c r="J144" s="22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8" customFormat="1" ht="20.399999999999999">
      <c r="A145" s="20">
        <v>625000</v>
      </c>
      <c r="B145" s="21" t="s">
        <v>152</v>
      </c>
      <c r="C145" s="22">
        <v>1120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33"/>
      <c r="J145" s="22"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8" customFormat="1" ht="41.4">
      <c r="A146" s="20">
        <v>633006</v>
      </c>
      <c r="B146" s="21" t="s">
        <v>157</v>
      </c>
      <c r="C146" s="22">
        <v>200</v>
      </c>
      <c r="D146" s="22">
        <v>27.6</v>
      </c>
      <c r="E146" s="22">
        <v>0</v>
      </c>
      <c r="F146" s="22">
        <v>0</v>
      </c>
      <c r="G146" s="22">
        <v>0</v>
      </c>
      <c r="H146" s="22">
        <v>0</v>
      </c>
      <c r="I146" s="34"/>
      <c r="J146" s="22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8" customFormat="1" ht="21">
      <c r="A147" s="61" t="s">
        <v>158</v>
      </c>
      <c r="B147" s="62" t="s">
        <v>159</v>
      </c>
      <c r="C147" s="31">
        <f t="shared" ref="C147:H147" si="12">SUM(C148:C150)</f>
        <v>920</v>
      </c>
      <c r="D147" s="31">
        <f t="shared" si="12"/>
        <v>0</v>
      </c>
      <c r="E147" s="31">
        <f t="shared" si="12"/>
        <v>750</v>
      </c>
      <c r="F147" s="31">
        <f t="shared" si="12"/>
        <v>750</v>
      </c>
      <c r="G147" s="31">
        <f t="shared" si="12"/>
        <v>750</v>
      </c>
      <c r="H147" s="31">
        <f t="shared" si="12"/>
        <v>750</v>
      </c>
      <c r="I147" s="33"/>
      <c r="J147" s="31">
        <f>SUM(J148:J150)</f>
        <v>750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8" customFormat="1" ht="20.399999999999999">
      <c r="A148" s="32">
        <v>633006</v>
      </c>
      <c r="B148" s="21" t="s">
        <v>160</v>
      </c>
      <c r="C148" s="22">
        <v>40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33"/>
      <c r="J148" s="22">
        <v>0</v>
      </c>
      <c r="K148" s="126"/>
      <c r="L148" s="126"/>
      <c r="M148" s="126"/>
      <c r="N148" s="126"/>
      <c r="O148" s="126"/>
      <c r="P148" s="5"/>
      <c r="Q148" s="5"/>
      <c r="R148" s="5"/>
      <c r="S148" s="5"/>
      <c r="T148" s="5"/>
      <c r="U148" s="5"/>
      <c r="V148" s="5"/>
      <c r="W148" s="5"/>
    </row>
    <row r="149" spans="1:23" s="8" customFormat="1" ht="40.799999999999997">
      <c r="A149" s="32">
        <v>635006</v>
      </c>
      <c r="B149" s="21" t="s">
        <v>161</v>
      </c>
      <c r="C149" s="22">
        <v>650</v>
      </c>
      <c r="D149" s="22">
        <v>0</v>
      </c>
      <c r="E149" s="22">
        <v>500</v>
      </c>
      <c r="F149" s="22">
        <v>500</v>
      </c>
      <c r="G149" s="22">
        <v>550</v>
      </c>
      <c r="H149" s="22">
        <v>550</v>
      </c>
      <c r="I149" s="33"/>
      <c r="J149" s="22">
        <v>550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8" customFormat="1" ht="21">
      <c r="A150" s="32">
        <v>635006</v>
      </c>
      <c r="B150" s="21" t="s">
        <v>162</v>
      </c>
      <c r="C150" s="22">
        <v>230</v>
      </c>
      <c r="D150" s="22">
        <v>0</v>
      </c>
      <c r="E150" s="22">
        <v>250</v>
      </c>
      <c r="F150" s="22">
        <v>250</v>
      </c>
      <c r="G150" s="22">
        <v>200</v>
      </c>
      <c r="H150" s="22">
        <v>200</v>
      </c>
      <c r="I150" s="34"/>
      <c r="J150" s="22">
        <v>200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8" customFormat="1" ht="42">
      <c r="A151" s="66" t="s">
        <v>163</v>
      </c>
      <c r="B151" s="62" t="s">
        <v>164</v>
      </c>
      <c r="C151" s="31">
        <f t="shared" ref="C151:H151" si="13">SUM(C152:C156)</f>
        <v>10817.76</v>
      </c>
      <c r="D151" s="31">
        <f t="shared" si="13"/>
        <v>14936.5</v>
      </c>
      <c r="E151" s="31">
        <f t="shared" si="13"/>
        <v>16400</v>
      </c>
      <c r="F151" s="31">
        <f t="shared" si="13"/>
        <v>16400</v>
      </c>
      <c r="G151" s="31">
        <f t="shared" si="13"/>
        <v>17000</v>
      </c>
      <c r="H151" s="31">
        <f t="shared" si="13"/>
        <v>19350</v>
      </c>
      <c r="I151" s="33"/>
      <c r="J151" s="31">
        <f>SUM(J152:J156)</f>
        <v>19350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8" customFormat="1" ht="41.25" customHeight="1">
      <c r="A152" s="20">
        <v>637004</v>
      </c>
      <c r="B152" s="21" t="s">
        <v>165</v>
      </c>
      <c r="C152" s="22">
        <v>6879.2</v>
      </c>
      <c r="D152" s="22">
        <v>0</v>
      </c>
      <c r="E152" s="22">
        <v>12000</v>
      </c>
      <c r="F152" s="22">
        <v>12000</v>
      </c>
      <c r="G152" s="22">
        <v>6500</v>
      </c>
      <c r="H152" s="22">
        <v>7000</v>
      </c>
      <c r="I152" s="22">
        <v>7000</v>
      </c>
      <c r="J152" s="22">
        <v>7000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8" customFormat="1" ht="41.25" customHeight="1">
      <c r="A153" s="20">
        <v>611000</v>
      </c>
      <c r="B153" s="21" t="s">
        <v>166</v>
      </c>
      <c r="C153" s="22"/>
      <c r="D153" s="22">
        <v>0</v>
      </c>
      <c r="E153" s="22"/>
      <c r="F153" s="22"/>
      <c r="G153" s="22">
        <v>150</v>
      </c>
      <c r="H153" s="22">
        <v>150</v>
      </c>
      <c r="I153" s="22"/>
      <c r="J153" s="22">
        <v>150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8" customFormat="1" ht="20.399999999999999">
      <c r="A154" s="20">
        <v>637004</v>
      </c>
      <c r="B154" s="21" t="s">
        <v>167</v>
      </c>
      <c r="C154" s="22">
        <v>1862.56</v>
      </c>
      <c r="D154" s="22">
        <v>13056.94</v>
      </c>
      <c r="E154" s="22">
        <v>4000</v>
      </c>
      <c r="F154" s="22">
        <v>4000</v>
      </c>
      <c r="G154" s="22">
        <v>3600</v>
      </c>
      <c r="H154" s="22">
        <v>3600</v>
      </c>
      <c r="I154" s="68">
        <v>4500</v>
      </c>
      <c r="J154" s="22">
        <v>3600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8" customFormat="1" ht="38.25" customHeight="1">
      <c r="A155" s="20">
        <v>642001</v>
      </c>
      <c r="B155" s="21" t="s">
        <v>168</v>
      </c>
      <c r="C155" s="22">
        <v>1680</v>
      </c>
      <c r="D155" s="22">
        <v>1003.56</v>
      </c>
      <c r="E155" s="22">
        <v>0</v>
      </c>
      <c r="F155" s="22">
        <v>0</v>
      </c>
      <c r="G155" s="22">
        <v>6150</v>
      </c>
      <c r="H155" s="22">
        <v>8000</v>
      </c>
      <c r="I155" s="22">
        <v>2000</v>
      </c>
      <c r="J155" s="22">
        <v>8000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8" customFormat="1" ht="40.799999999999997">
      <c r="A156" s="20">
        <v>633004</v>
      </c>
      <c r="B156" s="21" t="s">
        <v>169</v>
      </c>
      <c r="C156" s="22">
        <v>396</v>
      </c>
      <c r="D156" s="22">
        <v>876</v>
      </c>
      <c r="E156" s="22">
        <v>400</v>
      </c>
      <c r="F156" s="22">
        <v>400</v>
      </c>
      <c r="G156" s="22">
        <v>600</v>
      </c>
      <c r="H156" s="22">
        <v>600</v>
      </c>
      <c r="I156" s="22">
        <v>420</v>
      </c>
      <c r="J156" s="22">
        <v>600</v>
      </c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5"/>
      <c r="V156" s="5"/>
      <c r="W156" s="5"/>
    </row>
    <row r="157" spans="1:23" s="8" customFormat="1" ht="21">
      <c r="A157" s="69" t="s">
        <v>170</v>
      </c>
      <c r="B157" s="62" t="s">
        <v>171</v>
      </c>
      <c r="C157" s="31">
        <f t="shared" ref="C157:H157" si="14">C158</f>
        <v>500</v>
      </c>
      <c r="D157" s="31">
        <f t="shared" si="14"/>
        <v>0</v>
      </c>
      <c r="E157" s="31">
        <f t="shared" si="14"/>
        <v>0</v>
      </c>
      <c r="F157" s="31">
        <f t="shared" si="14"/>
        <v>0</v>
      </c>
      <c r="G157" s="31">
        <f t="shared" si="14"/>
        <v>0</v>
      </c>
      <c r="H157" s="31">
        <f t="shared" si="14"/>
        <v>0</v>
      </c>
      <c r="I157" s="33"/>
      <c r="J157" s="31">
        <f>J158</f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8" customFormat="1" ht="41.4">
      <c r="A158" s="54" t="s">
        <v>172</v>
      </c>
      <c r="B158" s="21" t="s">
        <v>173</v>
      </c>
      <c r="C158" s="22">
        <v>500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34"/>
      <c r="J158" s="22"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8" customFormat="1" ht="21">
      <c r="A159" s="63" t="s">
        <v>174</v>
      </c>
      <c r="B159" s="62" t="s">
        <v>175</v>
      </c>
      <c r="C159" s="31">
        <f t="shared" ref="C159:H159" si="15">C160</f>
        <v>100</v>
      </c>
      <c r="D159" s="31">
        <f t="shared" si="15"/>
        <v>0</v>
      </c>
      <c r="E159" s="31">
        <f t="shared" si="15"/>
        <v>0</v>
      </c>
      <c r="F159" s="31">
        <f t="shared" si="15"/>
        <v>0</v>
      </c>
      <c r="G159" s="31">
        <f t="shared" si="15"/>
        <v>200</v>
      </c>
      <c r="H159" s="31">
        <f t="shared" si="15"/>
        <v>200</v>
      </c>
      <c r="I159" s="33"/>
      <c r="J159" s="31">
        <f>J160</f>
        <v>200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8" customFormat="1" ht="21">
      <c r="A160" s="54" t="s">
        <v>176</v>
      </c>
      <c r="B160" s="21" t="s">
        <v>175</v>
      </c>
      <c r="C160" s="22">
        <v>100</v>
      </c>
      <c r="D160" s="22">
        <v>0</v>
      </c>
      <c r="E160" s="22">
        <v>0</v>
      </c>
      <c r="F160" s="22">
        <v>0</v>
      </c>
      <c r="G160" s="22">
        <v>200</v>
      </c>
      <c r="H160" s="22">
        <v>200</v>
      </c>
      <c r="I160" s="34"/>
      <c r="J160" s="22">
        <v>200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8" customFormat="1" ht="21">
      <c r="A161" s="66" t="s">
        <v>177</v>
      </c>
      <c r="B161" s="62" t="s">
        <v>178</v>
      </c>
      <c r="C161" s="31">
        <f t="shared" ref="C161:H161" si="16">SUM(C162:C167)</f>
        <v>7237.28</v>
      </c>
      <c r="D161" s="31">
        <f t="shared" si="16"/>
        <v>2568.54</v>
      </c>
      <c r="E161" s="31">
        <f t="shared" si="16"/>
        <v>3700</v>
      </c>
      <c r="F161" s="31">
        <f t="shared" si="16"/>
        <v>3700</v>
      </c>
      <c r="G161" s="31">
        <f t="shared" si="16"/>
        <v>1500</v>
      </c>
      <c r="H161" s="31">
        <f t="shared" si="16"/>
        <v>1000</v>
      </c>
      <c r="I161" s="33"/>
      <c r="J161" s="31">
        <f>SUM(J162:J167)</f>
        <v>1000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8" customFormat="1" ht="40.799999999999997">
      <c r="A162" s="54" t="s">
        <v>179</v>
      </c>
      <c r="B162" s="21" t="s">
        <v>180</v>
      </c>
      <c r="C162" s="22">
        <v>50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33"/>
      <c r="J162" s="22">
        <v>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8" customFormat="1" ht="40.799999999999997">
      <c r="A163" s="20">
        <v>625000</v>
      </c>
      <c r="B163" s="21" t="s">
        <v>181</v>
      </c>
      <c r="C163" s="22">
        <v>746.32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33"/>
      <c r="J163" s="22">
        <v>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8" customFormat="1" ht="40.799999999999997">
      <c r="A164" s="20">
        <v>633006</v>
      </c>
      <c r="B164" s="21" t="s">
        <v>182</v>
      </c>
      <c r="C164" s="22">
        <v>784.23</v>
      </c>
      <c r="D164" s="22">
        <v>1036.6400000000001</v>
      </c>
      <c r="E164" s="22">
        <v>3700</v>
      </c>
      <c r="F164" s="22">
        <v>3700</v>
      </c>
      <c r="G164" s="22">
        <v>1500</v>
      </c>
      <c r="H164" s="22">
        <v>1000</v>
      </c>
      <c r="I164" s="33"/>
      <c r="J164" s="22">
        <v>1000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8" customFormat="1" ht="24" customHeight="1">
      <c r="A165" s="20" t="s">
        <v>183</v>
      </c>
      <c r="B165" s="21" t="s">
        <v>184</v>
      </c>
      <c r="C165" s="27">
        <v>1147.3599999999999</v>
      </c>
      <c r="D165" s="27">
        <v>0</v>
      </c>
      <c r="E165" s="22">
        <v>0</v>
      </c>
      <c r="F165" s="22">
        <v>0</v>
      </c>
      <c r="G165" s="22">
        <v>0</v>
      </c>
      <c r="H165" s="27">
        <v>0</v>
      </c>
      <c r="I165" s="33"/>
      <c r="J165" s="27">
        <v>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8" customFormat="1" ht="40.799999999999997">
      <c r="A166" s="20">
        <v>635006</v>
      </c>
      <c r="B166" s="21" t="s">
        <v>185</v>
      </c>
      <c r="C166" s="27">
        <v>250</v>
      </c>
      <c r="D166" s="27">
        <v>1531.9</v>
      </c>
      <c r="E166" s="22">
        <v>0</v>
      </c>
      <c r="F166" s="22">
        <v>0</v>
      </c>
      <c r="G166" s="22">
        <v>0</v>
      </c>
      <c r="H166" s="27">
        <v>0</v>
      </c>
      <c r="I166" s="27">
        <v>1200</v>
      </c>
      <c r="J166" s="27">
        <v>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8" customFormat="1" ht="20.399999999999999">
      <c r="A167" s="20">
        <v>637027</v>
      </c>
      <c r="B167" s="21" t="s">
        <v>186</v>
      </c>
      <c r="C167" s="22">
        <v>4259.37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1000</v>
      </c>
      <c r="J167" s="22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8" customFormat="1" ht="21">
      <c r="A168" s="61" t="s">
        <v>177</v>
      </c>
      <c r="B168" s="62" t="s">
        <v>187</v>
      </c>
      <c r="C168" s="31">
        <f t="shared" ref="C168:H168" si="17">SUM(C169:C170)</f>
        <v>1110</v>
      </c>
      <c r="D168" s="31">
        <f t="shared" si="17"/>
        <v>1710</v>
      </c>
      <c r="E168" s="31">
        <f t="shared" si="17"/>
        <v>1295</v>
      </c>
      <c r="F168" s="31">
        <f t="shared" si="17"/>
        <v>1295</v>
      </c>
      <c r="G168" s="31">
        <f t="shared" si="17"/>
        <v>1900</v>
      </c>
      <c r="H168" s="31">
        <f t="shared" si="17"/>
        <v>1900</v>
      </c>
      <c r="I168" s="33"/>
      <c r="J168" s="31">
        <f>SUM(J169:J170)</f>
        <v>1900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8" customFormat="1" ht="40.799999999999997">
      <c r="A169" s="32">
        <v>632001</v>
      </c>
      <c r="B169" s="21" t="s">
        <v>188</v>
      </c>
      <c r="C169" s="22">
        <v>660</v>
      </c>
      <c r="D169" s="22">
        <v>660</v>
      </c>
      <c r="E169" s="22">
        <v>695</v>
      </c>
      <c r="F169" s="22">
        <v>695</v>
      </c>
      <c r="G169" s="22">
        <v>600</v>
      </c>
      <c r="H169" s="22">
        <v>600</v>
      </c>
      <c r="I169" s="33"/>
      <c r="J169" s="22">
        <v>600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8" customFormat="1" ht="41.4">
      <c r="A170" s="32">
        <v>634003</v>
      </c>
      <c r="B170" s="21" t="s">
        <v>189</v>
      </c>
      <c r="C170" s="22">
        <v>450</v>
      </c>
      <c r="D170" s="22">
        <v>1050</v>
      </c>
      <c r="E170" s="22">
        <v>600</v>
      </c>
      <c r="F170" s="22">
        <v>600</v>
      </c>
      <c r="G170" s="22">
        <v>1300</v>
      </c>
      <c r="H170" s="22">
        <v>1300</v>
      </c>
      <c r="I170" s="34"/>
      <c r="J170" s="22">
        <v>1300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8" customFormat="1" ht="21">
      <c r="A171" s="61" t="s">
        <v>190</v>
      </c>
      <c r="B171" s="62" t="s">
        <v>191</v>
      </c>
      <c r="C171" s="31">
        <f t="shared" ref="C171:H171" si="18">SUM(C172:C173)</f>
        <v>5824.36</v>
      </c>
      <c r="D171" s="31">
        <f t="shared" si="18"/>
        <v>6193.41</v>
      </c>
      <c r="E171" s="31">
        <f t="shared" si="18"/>
        <v>6600</v>
      </c>
      <c r="F171" s="31">
        <f t="shared" si="18"/>
        <v>6600</v>
      </c>
      <c r="G171" s="31">
        <f t="shared" si="18"/>
        <v>10000</v>
      </c>
      <c r="H171" s="31">
        <f t="shared" si="18"/>
        <v>10000</v>
      </c>
      <c r="I171" s="33"/>
      <c r="J171" s="31">
        <f>SUM(J172:J173)</f>
        <v>10000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8" customFormat="1" ht="40.799999999999997">
      <c r="A172" s="54" t="s">
        <v>192</v>
      </c>
      <c r="B172" s="21" t="s">
        <v>193</v>
      </c>
      <c r="C172" s="22">
        <v>5624.36</v>
      </c>
      <c r="D172" s="22">
        <v>6193.41</v>
      </c>
      <c r="E172" s="22">
        <v>6600</v>
      </c>
      <c r="F172" s="22">
        <v>6600</v>
      </c>
      <c r="G172" s="22">
        <v>6500</v>
      </c>
      <c r="H172" s="22">
        <v>6500</v>
      </c>
      <c r="I172" s="33"/>
      <c r="J172" s="22">
        <v>6500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8" customFormat="1" ht="41.4">
      <c r="A173" s="20">
        <v>635006</v>
      </c>
      <c r="B173" s="21" t="s">
        <v>194</v>
      </c>
      <c r="C173" s="22">
        <v>200</v>
      </c>
      <c r="D173" s="22">
        <v>0</v>
      </c>
      <c r="E173" s="22">
        <v>0</v>
      </c>
      <c r="F173" s="22">
        <v>0</v>
      </c>
      <c r="G173" s="22">
        <v>3500</v>
      </c>
      <c r="H173" s="22">
        <v>3500</v>
      </c>
      <c r="I173" s="34"/>
      <c r="J173" s="22">
        <v>3500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8" customFormat="1" ht="21">
      <c r="A174" s="61" t="s">
        <v>195</v>
      </c>
      <c r="B174" s="24" t="s">
        <v>196</v>
      </c>
      <c r="C174" s="31">
        <f t="shared" ref="C174:H174" si="19">SUM(C175:C186)</f>
        <v>12860.300000000001</v>
      </c>
      <c r="D174" s="31">
        <f t="shared" si="19"/>
        <v>7781.9600000000009</v>
      </c>
      <c r="E174" s="31">
        <f t="shared" si="19"/>
        <v>3030</v>
      </c>
      <c r="F174" s="31">
        <f t="shared" si="19"/>
        <v>3030</v>
      </c>
      <c r="G174" s="31">
        <f t="shared" si="19"/>
        <v>2940</v>
      </c>
      <c r="H174" s="31">
        <f t="shared" si="19"/>
        <v>2940</v>
      </c>
      <c r="I174" s="33"/>
      <c r="J174" s="31">
        <f>SUM(J175:J186)</f>
        <v>2940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8" customFormat="1" ht="40.799999999999997">
      <c r="A175" s="54" t="s">
        <v>197</v>
      </c>
      <c r="B175" s="21" t="s">
        <v>198</v>
      </c>
      <c r="C175" s="22">
        <v>1614.59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33"/>
      <c r="J175" s="22">
        <v>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8" customFormat="1" ht="20.399999999999999">
      <c r="A176" s="20">
        <v>632001</v>
      </c>
      <c r="B176" s="21" t="s">
        <v>199</v>
      </c>
      <c r="C176" s="22">
        <v>2568.4499999999998</v>
      </c>
      <c r="D176" s="22">
        <v>2600.77</v>
      </c>
      <c r="E176" s="22">
        <v>2625</v>
      </c>
      <c r="F176" s="22">
        <v>2625</v>
      </c>
      <c r="G176" s="22">
        <v>2600</v>
      </c>
      <c r="H176" s="22">
        <v>2600</v>
      </c>
      <c r="I176" s="33"/>
      <c r="J176" s="22">
        <v>2600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8" customFormat="1" ht="20.399999999999999">
      <c r="A177" s="20">
        <v>632001</v>
      </c>
      <c r="B177" s="21" t="s">
        <v>200</v>
      </c>
      <c r="C177" s="22">
        <v>100</v>
      </c>
      <c r="D177" s="22">
        <v>0</v>
      </c>
      <c r="E177" s="22">
        <v>105</v>
      </c>
      <c r="F177" s="22">
        <v>105</v>
      </c>
      <c r="G177" s="22">
        <v>140</v>
      </c>
      <c r="H177" s="22">
        <v>140</v>
      </c>
      <c r="I177" s="33"/>
      <c r="J177" s="22">
        <v>140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8" customFormat="1" ht="20.399999999999999">
      <c r="A178" s="20">
        <v>633006</v>
      </c>
      <c r="B178" s="21" t="s">
        <v>201</v>
      </c>
      <c r="C178" s="22">
        <v>100</v>
      </c>
      <c r="D178" s="22">
        <v>38.659999999999997</v>
      </c>
      <c r="E178" s="22">
        <v>100</v>
      </c>
      <c r="F178" s="22">
        <v>100</v>
      </c>
      <c r="G178" s="22">
        <v>0</v>
      </c>
      <c r="H178" s="22">
        <v>0</v>
      </c>
      <c r="I178" s="33"/>
      <c r="J178" s="22">
        <v>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8" customFormat="1" ht="20.399999999999999">
      <c r="A179" s="20">
        <v>634004</v>
      </c>
      <c r="B179" s="21" t="s">
        <v>202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33"/>
      <c r="J179" s="22">
        <v>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8" customFormat="1" ht="20.399999999999999">
      <c r="A180" s="20">
        <v>636001</v>
      </c>
      <c r="B180" s="21" t="s">
        <v>203</v>
      </c>
      <c r="C180" s="22">
        <v>100</v>
      </c>
      <c r="D180" s="22">
        <v>12</v>
      </c>
      <c r="E180" s="22">
        <v>200</v>
      </c>
      <c r="F180" s="22">
        <v>200</v>
      </c>
      <c r="G180" s="22">
        <v>200</v>
      </c>
      <c r="H180" s="22">
        <v>200</v>
      </c>
      <c r="I180" s="33"/>
      <c r="J180" s="22">
        <v>200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8" customFormat="1" ht="20.399999999999999">
      <c r="A181" s="20">
        <v>637027</v>
      </c>
      <c r="B181" s="21" t="s">
        <v>204</v>
      </c>
      <c r="C181" s="22">
        <v>300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33"/>
      <c r="J181" s="22">
        <v>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8" customFormat="1" ht="41.25" customHeight="1">
      <c r="A182" s="56">
        <v>633006</v>
      </c>
      <c r="B182" s="57" t="s">
        <v>205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33"/>
      <c r="J182" s="22">
        <v>0</v>
      </c>
      <c r="K182" s="122"/>
      <c r="L182" s="122"/>
      <c r="M182" s="122"/>
      <c r="N182" s="122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8" customFormat="1" ht="40.799999999999997">
      <c r="A183" s="20">
        <v>633006</v>
      </c>
      <c r="B183" s="21" t="s">
        <v>206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33"/>
      <c r="J183" s="22">
        <v>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8" customFormat="1" ht="40.799999999999997">
      <c r="A184" s="20">
        <v>611000</v>
      </c>
      <c r="B184" s="21" t="s">
        <v>207</v>
      </c>
      <c r="C184" s="22">
        <v>3120</v>
      </c>
      <c r="D184" s="22">
        <v>4503.26</v>
      </c>
      <c r="E184" s="22">
        <v>0</v>
      </c>
      <c r="F184" s="22">
        <v>0</v>
      </c>
      <c r="G184" s="22">
        <v>0</v>
      </c>
      <c r="H184" s="22">
        <v>0</v>
      </c>
      <c r="I184" s="33"/>
      <c r="J184" s="22">
        <v>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8" customFormat="1" ht="41.4">
      <c r="A185" s="23" t="s">
        <v>150</v>
      </c>
      <c r="B185" s="21" t="s">
        <v>208</v>
      </c>
      <c r="C185" s="22">
        <v>1000</v>
      </c>
      <c r="D185" s="22">
        <v>627.27</v>
      </c>
      <c r="E185" s="22">
        <v>0</v>
      </c>
      <c r="F185" s="22">
        <v>0</v>
      </c>
      <c r="G185" s="22">
        <v>0</v>
      </c>
      <c r="H185" s="22">
        <v>0</v>
      </c>
      <c r="I185" s="33"/>
      <c r="J185" s="22">
        <v>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8" customFormat="1" ht="40.799999999999997">
      <c r="A186" s="20">
        <v>625003</v>
      </c>
      <c r="B186" s="21" t="s">
        <v>209</v>
      </c>
      <c r="C186" s="22">
        <v>3957.26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33"/>
      <c r="J186" s="22">
        <v>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8" customFormat="1" ht="42">
      <c r="A187" s="61" t="s">
        <v>210</v>
      </c>
      <c r="B187" s="62" t="s">
        <v>211</v>
      </c>
      <c r="C187" s="31">
        <f t="shared" ref="C187:H187" si="20">SUM(C188:C198)</f>
        <v>15906.31</v>
      </c>
      <c r="D187" s="31">
        <f t="shared" si="20"/>
        <v>3784.93</v>
      </c>
      <c r="E187" s="31">
        <f t="shared" si="20"/>
        <v>8590</v>
      </c>
      <c r="F187" s="31">
        <f t="shared" si="20"/>
        <v>8590</v>
      </c>
      <c r="G187" s="31">
        <f t="shared" si="20"/>
        <v>4100</v>
      </c>
      <c r="H187" s="31">
        <f t="shared" si="20"/>
        <v>4100</v>
      </c>
      <c r="I187" s="33"/>
      <c r="J187" s="31">
        <f>SUM(J188:J198)</f>
        <v>4100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8" customFormat="1" ht="40.799999999999997">
      <c r="A188" s="54" t="s">
        <v>212</v>
      </c>
      <c r="B188" s="21" t="s">
        <v>213</v>
      </c>
      <c r="C188" s="22">
        <v>3458.75</v>
      </c>
      <c r="D188" s="22">
        <v>1539.17</v>
      </c>
      <c r="E188" s="22">
        <v>0</v>
      </c>
      <c r="F188" s="22">
        <v>0</v>
      </c>
      <c r="G188" s="22">
        <v>0</v>
      </c>
      <c r="H188" s="22">
        <v>0</v>
      </c>
      <c r="I188" s="22">
        <v>1500</v>
      </c>
      <c r="J188" s="22">
        <v>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8" customFormat="1" ht="20.399999999999999">
      <c r="A189" s="20">
        <v>625001</v>
      </c>
      <c r="B189" s="21" t="s">
        <v>214</v>
      </c>
      <c r="C189" s="22">
        <v>1254.32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500</v>
      </c>
      <c r="J189" s="22">
        <v>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8" customFormat="1" ht="20.399999999999999">
      <c r="A190" s="20">
        <v>632001</v>
      </c>
      <c r="B190" s="21" t="s">
        <v>215</v>
      </c>
      <c r="C190" s="22">
        <v>400</v>
      </c>
      <c r="D190" s="22">
        <v>794.41</v>
      </c>
      <c r="E190" s="22">
        <v>420</v>
      </c>
      <c r="F190" s="22">
        <v>420</v>
      </c>
      <c r="G190" s="22">
        <v>0</v>
      </c>
      <c r="H190" s="22">
        <v>0</v>
      </c>
      <c r="I190" s="22">
        <v>400</v>
      </c>
      <c r="J190" s="22">
        <v>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8" customFormat="1" ht="20.399999999999999">
      <c r="A191" s="20">
        <v>632001</v>
      </c>
      <c r="B191" s="21" t="s">
        <v>216</v>
      </c>
      <c r="C191" s="22">
        <v>66</v>
      </c>
      <c r="D191" s="22">
        <v>0</v>
      </c>
      <c r="E191" s="22">
        <v>70</v>
      </c>
      <c r="F191" s="22">
        <v>70</v>
      </c>
      <c r="G191" s="22">
        <v>100</v>
      </c>
      <c r="H191" s="22">
        <v>100</v>
      </c>
      <c r="I191" s="22">
        <v>66</v>
      </c>
      <c r="J191" s="22">
        <v>100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8" customFormat="1" ht="43.5" customHeight="1">
      <c r="A192" s="56">
        <v>611001</v>
      </c>
      <c r="B192" s="57" t="s">
        <v>217</v>
      </c>
      <c r="C192" s="22">
        <v>3120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1200</v>
      </c>
      <c r="J192" s="22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8" customFormat="1" ht="40.799999999999997">
      <c r="A193" s="20">
        <v>625000</v>
      </c>
      <c r="B193" s="21" t="s">
        <v>218</v>
      </c>
      <c r="C193" s="22">
        <v>1000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440</v>
      </c>
      <c r="J193" s="22">
        <v>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8" customFormat="1" ht="20.399999999999999">
      <c r="A194" s="20">
        <v>637001</v>
      </c>
      <c r="B194" s="21" t="s">
        <v>219</v>
      </c>
      <c r="C194" s="22">
        <v>2157.2399999999998</v>
      </c>
      <c r="D194" s="22">
        <v>369.98</v>
      </c>
      <c r="E194" s="22">
        <v>500</v>
      </c>
      <c r="F194" s="22">
        <v>500</v>
      </c>
      <c r="G194" s="22">
        <v>0</v>
      </c>
      <c r="H194" s="22">
        <v>0</v>
      </c>
      <c r="I194" s="33"/>
      <c r="J194" s="22">
        <v>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8" customFormat="1" ht="20.399999999999999">
      <c r="A195" s="20">
        <v>636001</v>
      </c>
      <c r="B195" s="21" t="s">
        <v>220</v>
      </c>
      <c r="C195" s="22">
        <v>0</v>
      </c>
      <c r="D195" s="22">
        <v>60</v>
      </c>
      <c r="E195" s="22">
        <v>800</v>
      </c>
      <c r="F195" s="22">
        <v>800</v>
      </c>
      <c r="G195" s="22">
        <v>500</v>
      </c>
      <c r="H195" s="22">
        <v>500</v>
      </c>
      <c r="I195" s="33"/>
      <c r="J195" s="22">
        <v>500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8" customFormat="1" ht="20.399999999999999">
      <c r="A196" s="20">
        <v>633006</v>
      </c>
      <c r="B196" s="21" t="s">
        <v>221</v>
      </c>
      <c r="C196" s="22">
        <v>1250</v>
      </c>
      <c r="D196" s="22">
        <v>0</v>
      </c>
      <c r="E196" s="22">
        <v>6600</v>
      </c>
      <c r="F196" s="22">
        <v>6600</v>
      </c>
      <c r="G196" s="22">
        <v>0</v>
      </c>
      <c r="H196" s="22">
        <v>0</v>
      </c>
      <c r="I196" s="33"/>
      <c r="J196" s="22"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8" customFormat="1" ht="48.75" customHeight="1">
      <c r="A197" s="56">
        <v>637003</v>
      </c>
      <c r="B197" s="57" t="s">
        <v>222</v>
      </c>
      <c r="C197" s="22">
        <v>2500</v>
      </c>
      <c r="D197" s="22">
        <v>20</v>
      </c>
      <c r="E197" s="22">
        <v>0</v>
      </c>
      <c r="F197" s="22">
        <v>0</v>
      </c>
      <c r="G197" s="22">
        <v>2500</v>
      </c>
      <c r="H197" s="22">
        <v>2500</v>
      </c>
      <c r="I197" s="33"/>
      <c r="J197" s="22">
        <v>2500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8" customFormat="1" ht="21">
      <c r="A198" s="20">
        <v>633006</v>
      </c>
      <c r="B198" s="21" t="s">
        <v>223</v>
      </c>
      <c r="C198" s="22">
        <v>700</v>
      </c>
      <c r="D198" s="22">
        <v>1001.37</v>
      </c>
      <c r="E198" s="22">
        <v>200</v>
      </c>
      <c r="F198" s="22">
        <v>200</v>
      </c>
      <c r="G198" s="22">
        <v>1000</v>
      </c>
      <c r="H198" s="22">
        <v>1000</v>
      </c>
      <c r="I198" s="34"/>
      <c r="J198" s="22">
        <v>1000</v>
      </c>
      <c r="K198" s="126"/>
      <c r="L198" s="126"/>
      <c r="M198" s="126"/>
      <c r="N198" s="126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8" customFormat="1" ht="21">
      <c r="A199" s="61" t="s">
        <v>210</v>
      </c>
      <c r="B199" s="62" t="s">
        <v>224</v>
      </c>
      <c r="C199" s="31">
        <f t="shared" ref="C199:H199" si="21">SUM(C200:C205)</f>
        <v>890</v>
      </c>
      <c r="D199" s="31">
        <f t="shared" si="21"/>
        <v>483.98</v>
      </c>
      <c r="E199" s="31">
        <f t="shared" si="21"/>
        <v>9905</v>
      </c>
      <c r="F199" s="31">
        <f t="shared" si="21"/>
        <v>9905</v>
      </c>
      <c r="G199" s="31">
        <f t="shared" si="21"/>
        <v>9570</v>
      </c>
      <c r="H199" s="31">
        <f t="shared" si="21"/>
        <v>2570</v>
      </c>
      <c r="I199" s="33"/>
      <c r="J199" s="31">
        <f>SUM(J200:J205)</f>
        <v>2570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8" customFormat="1" ht="20.399999999999999">
      <c r="A200" s="20">
        <v>632001</v>
      </c>
      <c r="B200" s="21" t="s">
        <v>75</v>
      </c>
      <c r="C200" s="22">
        <v>560</v>
      </c>
      <c r="D200" s="22">
        <v>328.62</v>
      </c>
      <c r="E200" s="22">
        <v>590</v>
      </c>
      <c r="F200" s="22">
        <v>590</v>
      </c>
      <c r="G200" s="22">
        <v>2000</v>
      </c>
      <c r="H200" s="22">
        <v>2000</v>
      </c>
      <c r="I200" s="33"/>
      <c r="J200" s="22">
        <v>2000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8" customFormat="1" ht="20.399999999999999">
      <c r="A201" s="20">
        <v>632001</v>
      </c>
      <c r="B201" s="21" t="s">
        <v>225</v>
      </c>
      <c r="C201" s="22">
        <v>30</v>
      </c>
      <c r="D201" s="22">
        <v>30</v>
      </c>
      <c r="E201" s="22">
        <v>35</v>
      </c>
      <c r="F201" s="22">
        <v>35</v>
      </c>
      <c r="G201" s="22">
        <v>70</v>
      </c>
      <c r="H201" s="22">
        <v>70</v>
      </c>
      <c r="I201" s="33"/>
      <c r="J201" s="22">
        <v>70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8" customFormat="1" ht="61.2">
      <c r="A202" s="20">
        <v>636001</v>
      </c>
      <c r="B202" s="21" t="s">
        <v>43</v>
      </c>
      <c r="C202" s="22"/>
      <c r="D202" s="22"/>
      <c r="E202" s="22">
        <v>6930</v>
      </c>
      <c r="F202" s="22">
        <v>6930</v>
      </c>
      <c r="G202" s="22">
        <v>7000</v>
      </c>
      <c r="H202" s="22"/>
      <c r="I202" s="33"/>
      <c r="J202" s="22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8" customFormat="1" ht="20.399999999999999">
      <c r="A203" s="20">
        <v>637027</v>
      </c>
      <c r="B203" s="21" t="s">
        <v>226</v>
      </c>
      <c r="C203" s="22">
        <v>200</v>
      </c>
      <c r="D203" s="22">
        <v>0</v>
      </c>
      <c r="E203" s="22">
        <v>250</v>
      </c>
      <c r="F203" s="22">
        <v>250</v>
      </c>
      <c r="G203" s="22">
        <v>0</v>
      </c>
      <c r="H203" s="22">
        <v>0</v>
      </c>
      <c r="I203" s="33"/>
      <c r="J203" s="22">
        <v>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8" customFormat="1" ht="40.799999999999997">
      <c r="A204" s="20">
        <v>637004</v>
      </c>
      <c r="B204" s="21" t="s">
        <v>227</v>
      </c>
      <c r="C204" s="22">
        <v>0</v>
      </c>
      <c r="D204" s="22">
        <v>0</v>
      </c>
      <c r="E204" s="22">
        <v>2100</v>
      </c>
      <c r="F204" s="22">
        <v>2100</v>
      </c>
      <c r="G204" s="22">
        <v>500</v>
      </c>
      <c r="H204" s="22">
        <v>500</v>
      </c>
      <c r="I204" s="33"/>
      <c r="J204" s="22">
        <v>500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8" customFormat="1" ht="21">
      <c r="A205" s="20">
        <v>633009</v>
      </c>
      <c r="B205" s="21" t="s">
        <v>228</v>
      </c>
      <c r="C205" s="22">
        <v>100</v>
      </c>
      <c r="D205" s="22">
        <v>125.36</v>
      </c>
      <c r="E205" s="22">
        <v>0</v>
      </c>
      <c r="F205" s="22">
        <v>0</v>
      </c>
      <c r="G205" s="22">
        <v>0</v>
      </c>
      <c r="H205" s="22">
        <v>0</v>
      </c>
      <c r="I205" s="34"/>
      <c r="J205" s="22">
        <v>0</v>
      </c>
      <c r="K205" s="126"/>
      <c r="L205" s="126"/>
      <c r="M205" s="126"/>
      <c r="N205" s="126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8" customFormat="1" ht="21">
      <c r="A206" s="61" t="s">
        <v>229</v>
      </c>
      <c r="B206" s="62" t="s">
        <v>230</v>
      </c>
      <c r="C206" s="31">
        <f t="shared" ref="C206:H206" si="22">C207</f>
        <v>100</v>
      </c>
      <c r="D206" s="31">
        <f t="shared" si="22"/>
        <v>0</v>
      </c>
      <c r="E206" s="31">
        <f t="shared" si="22"/>
        <v>0</v>
      </c>
      <c r="F206" s="31">
        <f t="shared" si="22"/>
        <v>0</v>
      </c>
      <c r="G206" s="31">
        <f t="shared" si="22"/>
        <v>0</v>
      </c>
      <c r="H206" s="31">
        <f t="shared" si="22"/>
        <v>0</v>
      </c>
      <c r="I206" s="33"/>
      <c r="J206" s="31">
        <f>J207</f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8" customFormat="1" ht="41.4">
      <c r="A207" s="20">
        <v>635004</v>
      </c>
      <c r="B207" s="21" t="s">
        <v>231</v>
      </c>
      <c r="C207" s="22">
        <v>100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34"/>
      <c r="J207" s="22">
        <v>0</v>
      </c>
      <c r="K207" s="122"/>
      <c r="L207" s="122"/>
      <c r="M207" s="122"/>
      <c r="N207" s="122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8" customFormat="1" ht="63">
      <c r="A208" s="61" t="s">
        <v>232</v>
      </c>
      <c r="B208" s="62" t="s">
        <v>233</v>
      </c>
      <c r="C208" s="31">
        <f t="shared" ref="C208:H208" si="23">SUM(C209:C213)</f>
        <v>970</v>
      </c>
      <c r="D208" s="31">
        <f t="shared" si="23"/>
        <v>1941.96</v>
      </c>
      <c r="E208" s="31">
        <f t="shared" si="23"/>
        <v>690</v>
      </c>
      <c r="F208" s="31">
        <f t="shared" si="23"/>
        <v>723</v>
      </c>
      <c r="G208" s="31">
        <f t="shared" si="23"/>
        <v>1680</v>
      </c>
      <c r="H208" s="31">
        <f t="shared" si="23"/>
        <v>1680</v>
      </c>
      <c r="I208" s="33"/>
      <c r="J208" s="31">
        <f>SUM(J209:J213)</f>
        <v>1680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8" customFormat="1" ht="20.399999999999999">
      <c r="A209" s="54" t="s">
        <v>234</v>
      </c>
      <c r="B209" s="21" t="s">
        <v>199</v>
      </c>
      <c r="C209" s="22">
        <v>290</v>
      </c>
      <c r="D209" s="22">
        <v>594.59</v>
      </c>
      <c r="E209" s="22">
        <v>305</v>
      </c>
      <c r="F209" s="22">
        <v>452</v>
      </c>
      <c r="G209" s="22">
        <v>500</v>
      </c>
      <c r="H209" s="22">
        <v>500</v>
      </c>
      <c r="I209" s="33"/>
      <c r="J209" s="22">
        <v>500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8" customFormat="1" ht="20.399999999999999">
      <c r="A210" s="20">
        <v>632002</v>
      </c>
      <c r="B210" s="21" t="s">
        <v>235</v>
      </c>
      <c r="C210" s="22">
        <v>130</v>
      </c>
      <c r="D210" s="22">
        <v>106.81</v>
      </c>
      <c r="E210" s="22">
        <v>135</v>
      </c>
      <c r="F210" s="22">
        <v>113</v>
      </c>
      <c r="G210" s="22">
        <v>180</v>
      </c>
      <c r="H210" s="22">
        <v>180</v>
      </c>
      <c r="I210" s="33"/>
      <c r="J210" s="22">
        <v>180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8" customFormat="1" ht="20.399999999999999">
      <c r="A211" s="20">
        <v>633006</v>
      </c>
      <c r="B211" s="21" t="s">
        <v>236</v>
      </c>
      <c r="C211" s="22">
        <v>150</v>
      </c>
      <c r="D211" s="22">
        <v>550.55999999999995</v>
      </c>
      <c r="E211" s="22">
        <v>150</v>
      </c>
      <c r="F211" s="22">
        <v>95</v>
      </c>
      <c r="G211" s="22">
        <v>500</v>
      </c>
      <c r="H211" s="22">
        <v>500</v>
      </c>
      <c r="I211" s="33"/>
      <c r="J211" s="22">
        <v>500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8" customFormat="1" ht="20.399999999999999">
      <c r="A212" s="20">
        <v>635006</v>
      </c>
      <c r="B212" s="21" t="s">
        <v>237</v>
      </c>
      <c r="C212" s="22">
        <v>100</v>
      </c>
      <c r="D212" s="22">
        <v>70</v>
      </c>
      <c r="E212" s="22">
        <v>100</v>
      </c>
      <c r="F212" s="22">
        <v>63</v>
      </c>
      <c r="G212" s="22">
        <v>500</v>
      </c>
      <c r="H212" s="22">
        <v>500</v>
      </c>
      <c r="I212" s="33"/>
      <c r="J212" s="22">
        <v>500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8" customFormat="1" ht="40.799999999999997">
      <c r="A213" s="20">
        <v>637004</v>
      </c>
      <c r="B213" s="21" t="s">
        <v>238</v>
      </c>
      <c r="C213" s="22">
        <v>300</v>
      </c>
      <c r="D213" s="22">
        <v>620</v>
      </c>
      <c r="E213" s="22">
        <v>0</v>
      </c>
      <c r="F213" s="22">
        <v>0</v>
      </c>
      <c r="G213" s="22">
        <v>0</v>
      </c>
      <c r="H213" s="22">
        <v>0</v>
      </c>
      <c r="I213" s="33"/>
      <c r="J213" s="22">
        <v>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8" customFormat="1" ht="42">
      <c r="A214" s="63" t="s">
        <v>239</v>
      </c>
      <c r="B214" s="62" t="s">
        <v>240</v>
      </c>
      <c r="C214" s="31">
        <f t="shared" ref="C214:H214" si="24">SUM(C215:C220)</f>
        <v>50825</v>
      </c>
      <c r="D214" s="31">
        <f t="shared" si="24"/>
        <v>1809.6299999999999</v>
      </c>
      <c r="E214" s="31">
        <f t="shared" si="24"/>
        <v>15160</v>
      </c>
      <c r="F214" s="31">
        <f t="shared" si="24"/>
        <v>15160</v>
      </c>
      <c r="G214" s="31">
        <f t="shared" si="24"/>
        <v>0</v>
      </c>
      <c r="H214" s="31">
        <f t="shared" si="24"/>
        <v>0</v>
      </c>
      <c r="I214" s="33"/>
      <c r="J214" s="31">
        <f>SUM(J215:J220)</f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8" customFormat="1" ht="40.799999999999997">
      <c r="A215" s="54" t="s">
        <v>241</v>
      </c>
      <c r="B215" s="21" t="s">
        <v>242</v>
      </c>
      <c r="C215" s="22">
        <v>6185</v>
      </c>
      <c r="D215" s="22">
        <v>1348.6</v>
      </c>
      <c r="E215" s="22">
        <v>660</v>
      </c>
      <c r="F215" s="22">
        <v>660</v>
      </c>
      <c r="G215" s="22">
        <v>0</v>
      </c>
      <c r="H215" s="22">
        <v>0</v>
      </c>
      <c r="I215" s="33"/>
      <c r="J215" s="22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8" customFormat="1" ht="40.799999999999997">
      <c r="A216" s="54" t="s">
        <v>243</v>
      </c>
      <c r="B216" s="21" t="s">
        <v>244</v>
      </c>
      <c r="C216" s="22">
        <v>31255</v>
      </c>
      <c r="D216" s="22">
        <v>0</v>
      </c>
      <c r="E216" s="22">
        <v>10500</v>
      </c>
      <c r="F216" s="22">
        <v>10500</v>
      </c>
      <c r="G216" s="22">
        <v>0</v>
      </c>
      <c r="H216" s="22">
        <v>0</v>
      </c>
      <c r="I216" s="33"/>
      <c r="J216" s="22"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8" customFormat="1" ht="20.399999999999999">
      <c r="A217" s="20">
        <v>621000</v>
      </c>
      <c r="B217" s="21" t="s">
        <v>245</v>
      </c>
      <c r="C217" s="22">
        <v>9785</v>
      </c>
      <c r="D217" s="22">
        <v>0</v>
      </c>
      <c r="E217" s="22">
        <v>1050</v>
      </c>
      <c r="F217" s="22">
        <v>1050</v>
      </c>
      <c r="G217" s="22">
        <v>0</v>
      </c>
      <c r="H217" s="22">
        <v>0</v>
      </c>
      <c r="I217" s="33"/>
      <c r="J217" s="22"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8" customFormat="1" ht="40.799999999999997">
      <c r="A218" s="20">
        <v>623000</v>
      </c>
      <c r="B218" s="21" t="s">
        <v>246</v>
      </c>
      <c r="C218" s="22">
        <v>610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33"/>
      <c r="J218" s="22"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8" customFormat="1" ht="40.799999999999997">
      <c r="A219" s="20">
        <v>625001</v>
      </c>
      <c r="B219" s="21" t="s">
        <v>247</v>
      </c>
      <c r="C219" s="22">
        <v>2690</v>
      </c>
      <c r="D219" s="22">
        <v>0</v>
      </c>
      <c r="E219" s="22">
        <v>2650</v>
      </c>
      <c r="F219" s="22">
        <v>2650</v>
      </c>
      <c r="G219" s="22">
        <v>0</v>
      </c>
      <c r="H219" s="22">
        <v>0</v>
      </c>
      <c r="I219" s="33"/>
      <c r="J219" s="22">
        <v>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8" customFormat="1" ht="40.799999999999997">
      <c r="A220" s="20">
        <v>637014</v>
      </c>
      <c r="B220" s="21" t="s">
        <v>248</v>
      </c>
      <c r="C220" s="22">
        <v>300</v>
      </c>
      <c r="D220" s="22">
        <v>461.03</v>
      </c>
      <c r="E220" s="22">
        <v>300</v>
      </c>
      <c r="F220" s="22">
        <v>300</v>
      </c>
      <c r="G220" s="22">
        <v>0</v>
      </c>
      <c r="H220" s="22">
        <v>0</v>
      </c>
      <c r="I220" s="33"/>
      <c r="J220" s="22">
        <v>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8" customFormat="1" ht="21">
      <c r="A221" s="61" t="s">
        <v>239</v>
      </c>
      <c r="B221" s="62" t="s">
        <v>249</v>
      </c>
      <c r="C221" s="31">
        <f t="shared" ref="C221:H221" si="25">SUM(C222:C228)</f>
        <v>2195</v>
      </c>
      <c r="D221" s="31">
        <f t="shared" si="25"/>
        <v>128</v>
      </c>
      <c r="E221" s="31">
        <f t="shared" si="25"/>
        <v>3900</v>
      </c>
      <c r="F221" s="31">
        <f t="shared" si="25"/>
        <v>3861</v>
      </c>
      <c r="G221" s="31">
        <f t="shared" si="25"/>
        <v>3100</v>
      </c>
      <c r="H221" s="31">
        <f t="shared" si="25"/>
        <v>3100</v>
      </c>
      <c r="I221" s="33"/>
      <c r="J221" s="31">
        <f>SUM(J222:J228)</f>
        <v>3100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8" customFormat="1" ht="45.75" customHeight="1">
      <c r="A222" s="56">
        <v>633006</v>
      </c>
      <c r="B222" s="57" t="s">
        <v>250</v>
      </c>
      <c r="C222" s="22">
        <v>45</v>
      </c>
      <c r="D222" s="22">
        <v>128</v>
      </c>
      <c r="E222" s="22">
        <v>100</v>
      </c>
      <c r="F222" s="22">
        <v>100</v>
      </c>
      <c r="G222" s="22">
        <v>300</v>
      </c>
      <c r="H222" s="22">
        <v>300</v>
      </c>
      <c r="I222" s="33"/>
      <c r="J222" s="22">
        <v>300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8" customFormat="1" ht="40.799999999999997">
      <c r="A223" s="20">
        <v>637014</v>
      </c>
      <c r="B223" s="21" t="s">
        <v>251</v>
      </c>
      <c r="C223" s="22">
        <v>400</v>
      </c>
      <c r="D223" s="22">
        <v>0</v>
      </c>
      <c r="E223" s="22">
        <v>800</v>
      </c>
      <c r="F223" s="22">
        <v>800</v>
      </c>
      <c r="G223" s="22">
        <v>1000</v>
      </c>
      <c r="H223" s="22">
        <v>1000</v>
      </c>
      <c r="I223" s="33"/>
      <c r="J223" s="22">
        <v>1000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8" customFormat="1" ht="40.799999999999997">
      <c r="A224" s="20">
        <v>642001</v>
      </c>
      <c r="B224" s="21" t="s">
        <v>252</v>
      </c>
      <c r="C224" s="22">
        <v>400</v>
      </c>
      <c r="D224" s="22">
        <v>0</v>
      </c>
      <c r="E224" s="22">
        <v>400</v>
      </c>
      <c r="F224" s="22">
        <v>361</v>
      </c>
      <c r="G224" s="22">
        <v>500</v>
      </c>
      <c r="H224" s="22">
        <v>500</v>
      </c>
      <c r="I224" s="33"/>
      <c r="J224" s="22">
        <v>500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8" customFormat="1" ht="40.799999999999997">
      <c r="A225" s="20">
        <v>634004</v>
      </c>
      <c r="B225" s="21" t="s">
        <v>253</v>
      </c>
      <c r="C225" s="22">
        <v>150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33"/>
      <c r="J225" s="22">
        <v>0</v>
      </c>
      <c r="K225" s="122"/>
      <c r="L225" s="122"/>
      <c r="M225" s="122"/>
      <c r="N225" s="122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8" customFormat="1" ht="40.799999999999997">
      <c r="A226" s="20">
        <v>633006</v>
      </c>
      <c r="B226" s="21" t="s">
        <v>254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33"/>
      <c r="J226" s="22"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8" customFormat="1" ht="20.399999999999999">
      <c r="A227" s="20">
        <v>633006</v>
      </c>
      <c r="B227" s="21" t="s">
        <v>255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33"/>
      <c r="J227" s="22">
        <v>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8" customFormat="1" ht="41.4">
      <c r="A228" s="20">
        <v>642014</v>
      </c>
      <c r="B228" s="21" t="s">
        <v>256</v>
      </c>
      <c r="C228" s="22">
        <v>1200</v>
      </c>
      <c r="D228" s="22">
        <v>0</v>
      </c>
      <c r="E228" s="22">
        <v>2600</v>
      </c>
      <c r="F228" s="22">
        <v>2600</v>
      </c>
      <c r="G228" s="22">
        <v>1300</v>
      </c>
      <c r="H228" s="22">
        <v>1300</v>
      </c>
      <c r="I228" s="34"/>
      <c r="J228" s="22">
        <v>1300</v>
      </c>
      <c r="K228" s="122"/>
      <c r="L228" s="122"/>
      <c r="M228" s="122"/>
      <c r="N228" s="122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8" customFormat="1" ht="21">
      <c r="A229" s="61" t="s">
        <v>257</v>
      </c>
      <c r="B229" s="62" t="s">
        <v>258</v>
      </c>
      <c r="C229" s="31">
        <f t="shared" ref="C229:H229" si="26">SUM(C230:C241)</f>
        <v>29942.47</v>
      </c>
      <c r="D229" s="31">
        <f t="shared" si="26"/>
        <v>54433.939999999995</v>
      </c>
      <c r="E229" s="31">
        <f t="shared" si="26"/>
        <v>890</v>
      </c>
      <c r="F229" s="31">
        <f t="shared" si="26"/>
        <v>885.31999999999994</v>
      </c>
      <c r="G229" s="31">
        <f t="shared" si="26"/>
        <v>740</v>
      </c>
      <c r="H229" s="31">
        <f t="shared" si="26"/>
        <v>740</v>
      </c>
      <c r="I229" s="33"/>
      <c r="J229" s="31">
        <f>SUM(J230:J241)</f>
        <v>740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8" customFormat="1" ht="40.799999999999997">
      <c r="A230" s="20">
        <v>1070061100</v>
      </c>
      <c r="B230" s="21" t="s">
        <v>259</v>
      </c>
      <c r="C230" s="22">
        <v>15489.24</v>
      </c>
      <c r="D230" s="22">
        <v>38473.69</v>
      </c>
      <c r="E230" s="22">
        <v>0</v>
      </c>
      <c r="F230" s="22">
        <v>0</v>
      </c>
      <c r="G230" s="22">
        <v>0</v>
      </c>
      <c r="H230" s="22">
        <v>0</v>
      </c>
      <c r="I230" s="33"/>
      <c r="J230" s="22">
        <v>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8" customFormat="1" ht="40.799999999999997">
      <c r="A231" s="70" t="s">
        <v>260</v>
      </c>
      <c r="B231" s="21" t="s">
        <v>261</v>
      </c>
      <c r="C231" s="22">
        <v>6587.23</v>
      </c>
      <c r="D231" s="22">
        <v>13638.7</v>
      </c>
      <c r="E231" s="22">
        <v>0</v>
      </c>
      <c r="F231" s="22">
        <v>0</v>
      </c>
      <c r="G231" s="22">
        <v>0</v>
      </c>
      <c r="H231" s="22">
        <v>0</v>
      </c>
      <c r="I231" s="33"/>
      <c r="J231" s="22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8" customFormat="1" ht="20.399999999999999">
      <c r="A232" s="32">
        <v>612000</v>
      </c>
      <c r="B232" s="21" t="s">
        <v>262</v>
      </c>
      <c r="C232" s="22">
        <v>3250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33"/>
      <c r="J232" s="22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8" customFormat="1" ht="20.399999999999999">
      <c r="A233" s="32">
        <v>614000</v>
      </c>
      <c r="B233" s="21" t="s">
        <v>263</v>
      </c>
      <c r="C233" s="22">
        <v>1000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33"/>
      <c r="J233" s="22">
        <v>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8" customFormat="1" ht="38.25" customHeight="1">
      <c r="A234" s="56">
        <v>634003</v>
      </c>
      <c r="B234" s="57" t="s">
        <v>264</v>
      </c>
      <c r="C234" s="22">
        <v>98</v>
      </c>
      <c r="D234" s="22">
        <v>89.32</v>
      </c>
      <c r="E234" s="22">
        <v>90</v>
      </c>
      <c r="F234" s="22">
        <v>89.32</v>
      </c>
      <c r="G234" s="22">
        <v>0</v>
      </c>
      <c r="H234" s="22">
        <v>0</v>
      </c>
      <c r="I234" s="33"/>
      <c r="J234" s="22">
        <v>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8" customFormat="1" ht="39" customHeight="1">
      <c r="A235" s="70">
        <v>635015</v>
      </c>
      <c r="B235" s="57" t="s">
        <v>265</v>
      </c>
      <c r="C235" s="22">
        <v>73</v>
      </c>
      <c r="D235" s="22">
        <v>83.75</v>
      </c>
      <c r="E235" s="22">
        <v>300</v>
      </c>
      <c r="F235" s="22">
        <v>300</v>
      </c>
      <c r="G235" s="22">
        <v>90</v>
      </c>
      <c r="H235" s="22">
        <v>90</v>
      </c>
      <c r="I235" s="33"/>
      <c r="J235" s="22">
        <v>90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8" customFormat="1" ht="40.799999999999997">
      <c r="A236" s="20">
        <v>633016</v>
      </c>
      <c r="B236" s="21" t="s">
        <v>266</v>
      </c>
      <c r="C236" s="22">
        <v>150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33"/>
      <c r="J236" s="22">
        <v>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8" customFormat="1" ht="40.799999999999997">
      <c r="A237" s="20">
        <v>637004</v>
      </c>
      <c r="B237" s="21" t="s">
        <v>267</v>
      </c>
      <c r="C237" s="22">
        <v>195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33"/>
      <c r="J237" s="22">
        <v>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8" customFormat="1" ht="20.399999999999999">
      <c r="A238" s="20">
        <v>636001</v>
      </c>
      <c r="B238" s="21" t="s">
        <v>268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33"/>
      <c r="J238" s="22">
        <v>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8" customFormat="1" ht="20.399999999999999">
      <c r="A239" s="20">
        <v>637027</v>
      </c>
      <c r="B239" s="21" t="s">
        <v>269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33"/>
      <c r="J239" s="22">
        <v>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8" customFormat="1" ht="40.799999999999997">
      <c r="A240" s="20">
        <v>633006</v>
      </c>
      <c r="B240" s="21" t="s">
        <v>270</v>
      </c>
      <c r="C240" s="22">
        <v>100</v>
      </c>
      <c r="D240" s="22">
        <v>265.31</v>
      </c>
      <c r="E240" s="22">
        <v>0</v>
      </c>
      <c r="F240" s="22">
        <v>0</v>
      </c>
      <c r="G240" s="22">
        <v>0</v>
      </c>
      <c r="H240" s="22">
        <v>0</v>
      </c>
      <c r="I240" s="33"/>
      <c r="J240" s="22">
        <v>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8" customFormat="1" ht="50.25" customHeight="1">
      <c r="A241" s="56">
        <v>632001</v>
      </c>
      <c r="B241" s="57" t="s">
        <v>271</v>
      </c>
      <c r="C241" s="22">
        <v>3000</v>
      </c>
      <c r="D241" s="22">
        <v>1883.17</v>
      </c>
      <c r="E241" s="22">
        <v>500</v>
      </c>
      <c r="F241" s="22">
        <v>496</v>
      </c>
      <c r="G241" s="22">
        <v>650</v>
      </c>
      <c r="H241" s="22">
        <v>650</v>
      </c>
      <c r="I241" s="34"/>
      <c r="J241" s="22">
        <v>650</v>
      </c>
      <c r="K241" s="122"/>
      <c r="L241" s="122"/>
      <c r="M241" s="122"/>
      <c r="N241" s="122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8" customFormat="1" ht="21">
      <c r="A242" s="44"/>
      <c r="B242" s="45" t="s">
        <v>272</v>
      </c>
      <c r="C242" s="38">
        <f t="shared" ref="C242:H242" si="27">C62+C101+C106+C112+C115+C117+C122+C132+C147+C151+C157+C159+C161+C168+C171+C174+C187+C199+C206+C208+C214+C221+C229</f>
        <v>272975.39</v>
      </c>
      <c r="D242" s="38">
        <f t="shared" si="27"/>
        <v>255826.11000000004</v>
      </c>
      <c r="E242" s="38">
        <f t="shared" si="27"/>
        <v>204760</v>
      </c>
      <c r="F242" s="38">
        <f t="shared" si="27"/>
        <v>201923.60000000003</v>
      </c>
      <c r="G242" s="38">
        <f t="shared" si="27"/>
        <v>176932</v>
      </c>
      <c r="H242" s="38">
        <f t="shared" si="27"/>
        <v>170332</v>
      </c>
      <c r="I242" s="5"/>
      <c r="J242" s="38">
        <f>J62+J101+J106+J112+J115+J117+J122+J132+J147+J151+J157+J159+J161+J168+J171+J174+J187+J199+J206+J208+J214+J221+J229</f>
        <v>170332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8" customFormat="1" ht="20.399999999999999">
      <c r="A243" s="71"/>
      <c r="B243" s="72"/>
      <c r="C243" s="71"/>
      <c r="D243" s="71"/>
      <c r="E243" s="71"/>
      <c r="F243" s="71"/>
      <c r="G243" s="71"/>
      <c r="H243" s="71"/>
      <c r="I243" s="5"/>
      <c r="J243" s="71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8" customFormat="1" ht="20.399999999999999">
      <c r="A244" s="71"/>
      <c r="B244" s="72"/>
      <c r="C244" s="71"/>
      <c r="D244" s="71"/>
      <c r="E244" s="71"/>
      <c r="F244" s="71"/>
      <c r="G244" s="71"/>
      <c r="H244" s="71"/>
      <c r="I244" s="5"/>
      <c r="J244" s="71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8" customFormat="1" ht="20.399999999999999">
      <c r="A245" s="5"/>
      <c r="B245" s="72"/>
      <c r="C245" s="71"/>
      <c r="D245" s="71"/>
      <c r="E245" s="71"/>
      <c r="F245" s="71"/>
      <c r="G245" s="71"/>
      <c r="H245" s="71"/>
      <c r="I245" s="5"/>
      <c r="J245" s="71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8" customFormat="1" ht="21">
      <c r="A246" s="46" t="s">
        <v>273</v>
      </c>
      <c r="B246" s="7"/>
      <c r="C246" s="73"/>
      <c r="D246" s="73"/>
      <c r="E246" s="73"/>
      <c r="F246" s="73"/>
      <c r="G246" s="73"/>
      <c r="H246" s="73"/>
      <c r="I246" s="33"/>
      <c r="J246" s="7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8" customFormat="1" ht="84">
      <c r="A247" s="9" t="s">
        <v>1</v>
      </c>
      <c r="B247" s="10" t="s">
        <v>2</v>
      </c>
      <c r="C247" s="49" t="str">
        <f>C3</f>
        <v>Skutočnosť k 31.12.2019</v>
      </c>
      <c r="D247" s="49" t="str">
        <f>D3</f>
        <v>Skutočnosť k 31.12.2020</v>
      </c>
      <c r="E247" s="49" t="str">
        <f>E3</f>
        <v>Rozpočet na rok 2021</v>
      </c>
      <c r="F247" s="49" t="s">
        <v>274</v>
      </c>
      <c r="G247" s="49" t="str">
        <f>G3</f>
        <v>Rozpočet  na rok 2022</v>
      </c>
      <c r="H247" s="49" t="str">
        <f>H3</f>
        <v>Rozpočet  na rok 2023</v>
      </c>
      <c r="I247" s="34"/>
      <c r="J247" s="49" t="str">
        <f>J3</f>
        <v>Rozpočet  na rok 2024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8" customFormat="1" ht="29.25" customHeight="1">
      <c r="A248" s="54" t="s">
        <v>275</v>
      </c>
      <c r="B248" s="21" t="s">
        <v>276</v>
      </c>
      <c r="C248" s="22">
        <v>0</v>
      </c>
      <c r="D248" s="22">
        <v>0</v>
      </c>
      <c r="E248" s="22">
        <v>14250</v>
      </c>
      <c r="F248" s="22">
        <v>0</v>
      </c>
      <c r="G248" s="22">
        <v>14250</v>
      </c>
      <c r="H248" s="22">
        <v>0</v>
      </c>
      <c r="I248" s="33"/>
      <c r="J248" s="22">
        <v>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s="8" customFormat="1" ht="21.75" customHeight="1">
      <c r="A249" s="54" t="s">
        <v>277</v>
      </c>
      <c r="B249" s="21" t="s">
        <v>276</v>
      </c>
      <c r="C249" s="22"/>
      <c r="D249" s="22">
        <v>0</v>
      </c>
      <c r="E249" s="22">
        <v>738</v>
      </c>
      <c r="F249" s="22">
        <v>0</v>
      </c>
      <c r="G249" s="22">
        <v>738</v>
      </c>
      <c r="H249" s="22">
        <v>0</v>
      </c>
      <c r="I249" s="33"/>
      <c r="J249" s="22"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s="8" customFormat="1" ht="21" customHeight="1">
      <c r="A250" s="54" t="s">
        <v>278</v>
      </c>
      <c r="B250" s="21" t="s">
        <v>279</v>
      </c>
      <c r="C250" s="22">
        <v>0</v>
      </c>
      <c r="D250" s="22">
        <v>3573.5</v>
      </c>
      <c r="E250" s="22">
        <v>16312</v>
      </c>
      <c r="F250" s="22">
        <v>16312</v>
      </c>
      <c r="G250" s="22">
        <v>6080</v>
      </c>
      <c r="H250" s="123">
        <v>0</v>
      </c>
      <c r="I250" s="123"/>
      <c r="J250" s="43">
        <v>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s="8" customFormat="1" ht="20.399999999999999">
      <c r="A251" s="54" t="s">
        <v>277</v>
      </c>
      <c r="B251" s="21" t="s">
        <v>280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33"/>
      <c r="J251" s="22">
        <v>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s="8" customFormat="1" ht="40.799999999999997">
      <c r="A252" s="54" t="s">
        <v>281</v>
      </c>
      <c r="B252" s="21" t="s">
        <v>282</v>
      </c>
      <c r="C252" s="22">
        <v>0</v>
      </c>
      <c r="D252" s="22">
        <v>0</v>
      </c>
      <c r="E252" s="22">
        <v>0</v>
      </c>
      <c r="F252" s="22">
        <v>0</v>
      </c>
      <c r="G252" s="22">
        <v>46000</v>
      </c>
      <c r="H252" s="22">
        <v>0</v>
      </c>
      <c r="I252" s="33"/>
      <c r="J252" s="22"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s="8" customFormat="1" ht="40.5" customHeight="1">
      <c r="A253" s="74" t="s">
        <v>283</v>
      </c>
      <c r="B253" s="57" t="s">
        <v>284</v>
      </c>
      <c r="C253" s="22">
        <v>150439.6</v>
      </c>
      <c r="D253" s="22">
        <v>18967.37</v>
      </c>
      <c r="E253" s="22">
        <v>3500</v>
      </c>
      <c r="F253" s="22">
        <v>3500</v>
      </c>
      <c r="G253" s="22">
        <v>0</v>
      </c>
      <c r="H253" s="123">
        <v>0</v>
      </c>
      <c r="I253" s="123"/>
      <c r="J253" s="43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s="8" customFormat="1" ht="30" customHeight="1">
      <c r="A254" s="74" t="s">
        <v>285</v>
      </c>
      <c r="B254" s="57" t="s">
        <v>58</v>
      </c>
      <c r="C254" s="22"/>
      <c r="D254" s="22">
        <v>80152.800000000003</v>
      </c>
      <c r="E254" s="22">
        <v>0</v>
      </c>
      <c r="F254" s="22">
        <v>0</v>
      </c>
      <c r="G254" s="22">
        <v>0</v>
      </c>
      <c r="H254" s="22">
        <v>0</v>
      </c>
      <c r="I254" s="75"/>
      <c r="J254" s="22">
        <v>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s="8" customFormat="1" ht="30" customHeight="1">
      <c r="A255" s="74" t="s">
        <v>286</v>
      </c>
      <c r="B255" s="57" t="s">
        <v>287</v>
      </c>
      <c r="C255" s="22"/>
      <c r="D255" s="22"/>
      <c r="E255" s="22">
        <v>5600</v>
      </c>
      <c r="F255" s="22">
        <v>5600</v>
      </c>
      <c r="G255" s="22"/>
      <c r="H255" s="22"/>
      <c r="I255" s="75"/>
      <c r="J255" s="22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s="8" customFormat="1" ht="30" customHeight="1">
      <c r="A256" s="74" t="s">
        <v>286</v>
      </c>
      <c r="B256" s="57" t="s">
        <v>288</v>
      </c>
      <c r="C256" s="22"/>
      <c r="D256" s="22"/>
      <c r="E256" s="22">
        <v>5600</v>
      </c>
      <c r="F256" s="22">
        <v>5600</v>
      </c>
      <c r="G256" s="22"/>
      <c r="H256" s="22"/>
      <c r="I256" s="75"/>
      <c r="J256" s="22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s="8" customFormat="1" ht="61.2">
      <c r="A257" s="54" t="s">
        <v>283</v>
      </c>
      <c r="B257" s="21" t="s">
        <v>289</v>
      </c>
      <c r="C257" s="22"/>
      <c r="D257" s="22">
        <v>0</v>
      </c>
      <c r="E257" s="22">
        <v>0</v>
      </c>
      <c r="F257" s="22">
        <v>0</v>
      </c>
      <c r="G257" s="22">
        <v>20000</v>
      </c>
      <c r="H257" s="22">
        <v>0</v>
      </c>
      <c r="I257" s="33"/>
      <c r="J257" s="22">
        <v>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s="8" customFormat="1" ht="40.799999999999997">
      <c r="A258" s="54" t="s">
        <v>283</v>
      </c>
      <c r="B258" s="21" t="s">
        <v>290</v>
      </c>
      <c r="C258" s="22">
        <v>0</v>
      </c>
      <c r="D258" s="22">
        <v>15000</v>
      </c>
      <c r="E258" s="22">
        <v>0</v>
      </c>
      <c r="F258" s="22">
        <v>0</v>
      </c>
      <c r="G258" s="22">
        <v>0</v>
      </c>
      <c r="H258" s="22">
        <v>0</v>
      </c>
      <c r="I258" s="33"/>
      <c r="J258" s="22">
        <v>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s="8" customFormat="1" ht="40.799999999999997">
      <c r="A259" s="54" t="s">
        <v>291</v>
      </c>
      <c r="B259" s="21" t="s">
        <v>292</v>
      </c>
      <c r="C259" s="22">
        <v>0</v>
      </c>
      <c r="D259" s="22">
        <v>0</v>
      </c>
      <c r="E259" s="22">
        <v>56000</v>
      </c>
      <c r="F259" s="22">
        <v>0</v>
      </c>
      <c r="G259" s="22">
        <v>56000</v>
      </c>
      <c r="H259" s="22">
        <v>0</v>
      </c>
      <c r="I259" s="33"/>
      <c r="J259" s="22">
        <v>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s="8" customFormat="1" ht="40.799999999999997">
      <c r="A260" s="54" t="s">
        <v>293</v>
      </c>
      <c r="B260" s="21" t="s">
        <v>294</v>
      </c>
      <c r="C260" s="22"/>
      <c r="D260" s="22"/>
      <c r="E260" s="22">
        <v>0</v>
      </c>
      <c r="F260" s="22">
        <v>0</v>
      </c>
      <c r="G260" s="22">
        <v>0</v>
      </c>
      <c r="H260" s="123">
        <v>0</v>
      </c>
      <c r="I260" s="123"/>
      <c r="J260" s="43">
        <v>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s="8" customFormat="1" ht="21">
      <c r="A261" s="76"/>
      <c r="B261" s="37" t="s">
        <v>62</v>
      </c>
      <c r="C261" s="77">
        <f t="shared" ref="C261:H261" si="28">SUM(C248:C260)</f>
        <v>150439.6</v>
      </c>
      <c r="D261" s="77">
        <f t="shared" si="28"/>
        <v>117693.67</v>
      </c>
      <c r="E261" s="77">
        <f t="shared" si="28"/>
        <v>102000</v>
      </c>
      <c r="F261" s="77">
        <f t="shared" si="28"/>
        <v>31012</v>
      </c>
      <c r="G261" s="77">
        <f t="shared" si="28"/>
        <v>143068</v>
      </c>
      <c r="H261" s="77">
        <f t="shared" si="28"/>
        <v>0</v>
      </c>
      <c r="I261" s="34"/>
      <c r="J261" s="77">
        <f>SUM(J248:J260)</f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8" customFormat="1" ht="21">
      <c r="A262" s="78"/>
      <c r="B262" s="79"/>
      <c r="C262" s="34"/>
      <c r="D262" s="34"/>
      <c r="E262" s="34"/>
      <c r="F262" s="34"/>
      <c r="G262" s="34"/>
      <c r="H262" s="34"/>
      <c r="I262" s="34"/>
      <c r="J262" s="3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8" customFormat="1" ht="20.399999999999999">
      <c r="A263" s="78"/>
      <c r="B263" s="7"/>
      <c r="C263" s="5"/>
      <c r="D263" s="5"/>
      <c r="E263" s="5"/>
      <c r="F263" s="5"/>
      <c r="G263" s="5"/>
      <c r="H263" s="5"/>
      <c r="I263" s="3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8" customFormat="1" ht="21">
      <c r="A264" s="78"/>
      <c r="B264" s="79"/>
      <c r="C264" s="34"/>
      <c r="D264" s="34"/>
      <c r="E264" s="34"/>
      <c r="F264" s="34"/>
      <c r="G264" s="34"/>
      <c r="H264" s="34"/>
      <c r="I264" s="33"/>
      <c r="J264" s="3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8" customFormat="1" ht="21">
      <c r="A265" s="78"/>
      <c r="B265" s="79"/>
      <c r="C265" s="80"/>
      <c r="D265" s="80"/>
      <c r="E265" s="80"/>
      <c r="F265" s="80"/>
      <c r="G265" s="80"/>
      <c r="H265" s="80"/>
      <c r="I265" s="81"/>
      <c r="J265" s="80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8" customFormat="1" ht="21">
      <c r="A266" s="78"/>
      <c r="B266" s="79"/>
      <c r="C266" s="80"/>
      <c r="D266" s="80"/>
      <c r="E266" s="80"/>
      <c r="F266" s="80"/>
      <c r="G266" s="80"/>
      <c r="H266" s="80"/>
      <c r="I266" s="33"/>
      <c r="J266" s="80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8" customFormat="1" ht="21">
      <c r="A267" s="46" t="s">
        <v>295</v>
      </c>
      <c r="B267" s="7"/>
      <c r="C267" s="82"/>
      <c r="D267" s="82"/>
      <c r="E267" s="82"/>
      <c r="F267" s="82"/>
      <c r="G267" s="82"/>
      <c r="H267" s="82"/>
      <c r="I267" s="33"/>
      <c r="J267" s="82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8" customFormat="1" ht="63">
      <c r="A268" s="9" t="s">
        <v>1</v>
      </c>
      <c r="B268" s="10" t="s">
        <v>2</v>
      </c>
      <c r="C268" s="49" t="str">
        <f>C3</f>
        <v>Skutočnosť k 31.12.2019</v>
      </c>
      <c r="D268" s="49" t="str">
        <f>D3</f>
        <v>Skutočnosť k 31.12.2020</v>
      </c>
      <c r="E268" s="49" t="str">
        <f>E3</f>
        <v>Rozpočet na rok 2021</v>
      </c>
      <c r="F268" s="49" t="s">
        <v>6</v>
      </c>
      <c r="G268" s="49" t="str">
        <f>G3</f>
        <v>Rozpočet  na rok 2022</v>
      </c>
      <c r="H268" s="49" t="str">
        <f>H3</f>
        <v>Rozpočet  na rok 2023</v>
      </c>
      <c r="I268" s="34"/>
      <c r="J268" s="49" t="str">
        <f>J3</f>
        <v>Rozpočet  na rok 2024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8" customFormat="1" ht="20.399999999999999">
      <c r="A269" s="20">
        <v>453</v>
      </c>
      <c r="B269" s="83" t="s">
        <v>296</v>
      </c>
      <c r="C269" s="84">
        <v>30000</v>
      </c>
      <c r="D269" s="84">
        <v>23000</v>
      </c>
      <c r="E269" s="84">
        <v>5400</v>
      </c>
      <c r="F269" s="84">
        <v>5000</v>
      </c>
      <c r="G269" s="84">
        <v>6000</v>
      </c>
      <c r="H269" s="84">
        <v>5000</v>
      </c>
      <c r="I269" s="33"/>
      <c r="J269" s="84">
        <v>5000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8" customFormat="1" ht="40.799999999999997">
      <c r="A270" s="20">
        <v>513</v>
      </c>
      <c r="B270" s="83" t="s">
        <v>297</v>
      </c>
      <c r="C270" s="84">
        <v>94892.84</v>
      </c>
      <c r="D270" s="84">
        <v>20031.3</v>
      </c>
      <c r="E270" s="84">
        <v>20000</v>
      </c>
      <c r="F270" s="84">
        <v>20000</v>
      </c>
      <c r="G270" s="84">
        <v>20000</v>
      </c>
      <c r="H270" s="84">
        <v>20000</v>
      </c>
      <c r="I270" s="33"/>
      <c r="J270" s="84">
        <v>20000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8" customFormat="1" ht="20.399999999999999">
      <c r="A271" s="20">
        <v>513</v>
      </c>
      <c r="B271" s="83" t="s">
        <v>298</v>
      </c>
      <c r="C271" s="84"/>
      <c r="D271" s="84"/>
      <c r="E271" s="84"/>
      <c r="F271" s="84"/>
      <c r="G271" s="84">
        <v>0</v>
      </c>
      <c r="H271" s="84">
        <v>0</v>
      </c>
      <c r="I271" s="33"/>
      <c r="J271" s="84">
        <v>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8" customFormat="1" ht="41.4">
      <c r="A272" s="20">
        <v>513</v>
      </c>
      <c r="B272" s="83" t="s">
        <v>299</v>
      </c>
      <c r="C272" s="84">
        <v>0</v>
      </c>
      <c r="D272" s="84">
        <v>0</v>
      </c>
      <c r="E272" s="84"/>
      <c r="F272" s="84"/>
      <c r="G272" s="84">
        <v>0</v>
      </c>
      <c r="H272" s="84">
        <v>0</v>
      </c>
      <c r="I272" s="34"/>
      <c r="J272" s="84">
        <v>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s="8" customFormat="1" ht="21">
      <c r="A273" s="85"/>
      <c r="B273" s="86" t="s">
        <v>300</v>
      </c>
      <c r="C273" s="87">
        <f>SUM(C269:C272)</f>
        <v>124892.84</v>
      </c>
      <c r="D273" s="87">
        <f>SUM(D269:D272)</f>
        <v>43031.3</v>
      </c>
      <c r="E273" s="87">
        <f>SUM(E269:E272)</f>
        <v>25400</v>
      </c>
      <c r="F273" s="87">
        <v>25000</v>
      </c>
      <c r="G273" s="87">
        <f>SUM(G269:G272)</f>
        <v>26000</v>
      </c>
      <c r="H273" s="87">
        <f>SUM(H269:H272)</f>
        <v>25000</v>
      </c>
      <c r="I273" s="81"/>
      <c r="J273" s="87">
        <f>SUM(J269:J272)</f>
        <v>25000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s="8" customFormat="1" ht="21">
      <c r="A274" s="39"/>
      <c r="B274" s="88"/>
      <c r="C274" s="34"/>
      <c r="D274" s="34"/>
      <c r="E274" s="34"/>
      <c r="F274" s="34"/>
      <c r="G274" s="34"/>
      <c r="H274" s="34"/>
      <c r="I274" s="81"/>
      <c r="J274" s="3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s="8" customFormat="1" ht="21">
      <c r="A275" s="47" t="s">
        <v>301</v>
      </c>
      <c r="B275" s="7"/>
      <c r="C275" s="89"/>
      <c r="D275" s="89"/>
      <c r="E275" s="89"/>
      <c r="F275" s="89"/>
      <c r="G275" s="89"/>
      <c r="H275" s="89"/>
      <c r="I275" s="33"/>
      <c r="J275" s="89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s="8" customFormat="1" ht="63">
      <c r="A276" s="9" t="s">
        <v>1</v>
      </c>
      <c r="B276" s="10" t="s">
        <v>2</v>
      </c>
      <c r="C276" s="49" t="str">
        <f>C3</f>
        <v>Skutočnosť k 31.12.2019</v>
      </c>
      <c r="D276" s="49" t="str">
        <f>D3</f>
        <v>Skutočnosť k 31.12.2020</v>
      </c>
      <c r="E276" s="49" t="str">
        <f>E3</f>
        <v>Rozpočet na rok 2021</v>
      </c>
      <c r="F276" s="49" t="s">
        <v>6</v>
      </c>
      <c r="G276" s="49" t="str">
        <f>G3</f>
        <v>Rozpočet  na rok 2022</v>
      </c>
      <c r="H276" s="49" t="str">
        <f>H3</f>
        <v>Rozpočet  na rok 2023</v>
      </c>
      <c r="I276" s="34"/>
      <c r="J276" s="49" t="str">
        <f>J3</f>
        <v>Rozpočet  na rok 2024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s="8" customFormat="1" ht="40.799999999999997">
      <c r="A277" s="20">
        <v>821004</v>
      </c>
      <c r="B277" s="21" t="s">
        <v>302</v>
      </c>
      <c r="C277" s="22">
        <v>0</v>
      </c>
      <c r="D277" s="22">
        <v>9120</v>
      </c>
      <c r="E277" s="22">
        <v>20000</v>
      </c>
      <c r="F277" s="22">
        <v>20000</v>
      </c>
      <c r="G277" s="22">
        <v>20000</v>
      </c>
      <c r="H277" s="22">
        <v>20000</v>
      </c>
      <c r="I277" s="33"/>
      <c r="J277" s="22">
        <v>20000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s="8" customFormat="1" ht="45" customHeight="1">
      <c r="A278" s="56">
        <v>821005</v>
      </c>
      <c r="B278" s="90" t="s">
        <v>303</v>
      </c>
      <c r="C278" s="22">
        <v>76447.429999999993</v>
      </c>
      <c r="D278" s="22">
        <v>4735.47</v>
      </c>
      <c r="E278" s="22">
        <v>4668</v>
      </c>
      <c r="F278" s="22">
        <v>4668</v>
      </c>
      <c r="G278" s="22">
        <v>4668</v>
      </c>
      <c r="H278" s="22">
        <v>4668</v>
      </c>
      <c r="I278" s="34"/>
      <c r="J278" s="22">
        <v>4668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s="8" customFormat="1" ht="21">
      <c r="A279" s="85"/>
      <c r="B279" s="45" t="s">
        <v>300</v>
      </c>
      <c r="C279" s="87">
        <f>SUM(C277:C278)</f>
        <v>76447.429999999993</v>
      </c>
      <c r="D279" s="87">
        <f>SUM(D277:D278)</f>
        <v>13855.470000000001</v>
      </c>
      <c r="E279" s="87">
        <f>SUM(E277:E278)</f>
        <v>24668</v>
      </c>
      <c r="F279" s="87">
        <v>24668</v>
      </c>
      <c r="G279" s="87">
        <f>SUM(G277:G278)</f>
        <v>24668</v>
      </c>
      <c r="H279" s="87">
        <f>SUM(H277:H278)</f>
        <v>24668</v>
      </c>
      <c r="I279" s="39"/>
      <c r="J279" s="87">
        <f>SUM(J277:J278)</f>
        <v>24668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s="8" customFormat="1" ht="38.25" customHeight="1">
      <c r="A280" s="41" t="s">
        <v>304</v>
      </c>
      <c r="B280" s="91"/>
      <c r="C280" s="92"/>
      <c r="D280" s="92"/>
      <c r="E280" s="92"/>
      <c r="F280" s="92"/>
      <c r="G280" s="92"/>
      <c r="H280" s="92"/>
      <c r="I280" s="48"/>
      <c r="J280" s="92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s="8" customFormat="1" ht="63">
      <c r="A281" s="5"/>
      <c r="B281" s="93"/>
      <c r="C281" s="94" t="str">
        <f>C3</f>
        <v>Skutočnosť k 31.12.2019</v>
      </c>
      <c r="D281" s="94" t="str">
        <f>D3</f>
        <v>Skutočnosť k 31.12.2020</v>
      </c>
      <c r="E281" s="94" t="str">
        <f>E3</f>
        <v>Rozpočet na rok 2021</v>
      </c>
      <c r="F281" s="94" t="s">
        <v>6</v>
      </c>
      <c r="G281" s="94" t="str">
        <f>G3</f>
        <v>Rozpočet  na rok 2022</v>
      </c>
      <c r="H281" s="94" t="str">
        <f>H3</f>
        <v>Rozpočet  na rok 2023</v>
      </c>
      <c r="I281" s="95"/>
      <c r="J281" s="94" t="str">
        <f>J3</f>
        <v>Rozpočet  na rok 2024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s="8" customFormat="1" ht="20.399999999999999">
      <c r="A282" s="96" t="s">
        <v>305</v>
      </c>
      <c r="B282" s="97"/>
      <c r="C282" s="98">
        <f>C46</f>
        <v>265414.57</v>
      </c>
      <c r="D282" s="98">
        <f>D46</f>
        <v>251576.58000000002</v>
      </c>
      <c r="E282" s="98">
        <f>E46</f>
        <v>214118</v>
      </c>
      <c r="F282" s="98">
        <v>203561</v>
      </c>
      <c r="G282" s="98">
        <f>G46</f>
        <v>179304</v>
      </c>
      <c r="H282" s="98">
        <f>H46</f>
        <v>176184</v>
      </c>
      <c r="I282" s="95"/>
      <c r="J282" s="98">
        <f>J46</f>
        <v>176184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s="8" customFormat="1" ht="20.399999999999999">
      <c r="A283" s="99" t="s">
        <v>306</v>
      </c>
      <c r="B283" s="97"/>
      <c r="C283" s="98">
        <f>C59</f>
        <v>133105</v>
      </c>
      <c r="D283" s="98">
        <f>D59</f>
        <v>99202.6</v>
      </c>
      <c r="E283" s="98">
        <f>E59</f>
        <v>107802</v>
      </c>
      <c r="F283" s="98">
        <v>43552</v>
      </c>
      <c r="G283" s="98">
        <f>G59</f>
        <v>140332</v>
      </c>
      <c r="H283" s="98">
        <f>H59</f>
        <v>0</v>
      </c>
      <c r="I283" s="95"/>
      <c r="J283" s="98">
        <f>J59</f>
        <v>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s="8" customFormat="1" ht="20.399999999999999">
      <c r="A284" s="99" t="s">
        <v>307</v>
      </c>
      <c r="B284" s="97"/>
      <c r="C284" s="98">
        <f>C273</f>
        <v>124892.84</v>
      </c>
      <c r="D284" s="98">
        <f>D273</f>
        <v>43031.3</v>
      </c>
      <c r="E284" s="98">
        <f>E273</f>
        <v>25400</v>
      </c>
      <c r="F284" s="98">
        <v>25000</v>
      </c>
      <c r="G284" s="98">
        <f>G273</f>
        <v>26000</v>
      </c>
      <c r="H284" s="98">
        <f>H273</f>
        <v>25000</v>
      </c>
      <c r="I284" s="95"/>
      <c r="J284" s="98">
        <f>J273</f>
        <v>25000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s="8" customFormat="1" ht="21">
      <c r="A285" s="100" t="s">
        <v>308</v>
      </c>
      <c r="B285" s="101"/>
      <c r="C285" s="102">
        <f t="shared" ref="C285:H285" si="29">SUM(C282:C284)</f>
        <v>523412.41000000003</v>
      </c>
      <c r="D285" s="102">
        <f t="shared" si="29"/>
        <v>393810.48000000004</v>
      </c>
      <c r="E285" s="102">
        <f t="shared" si="29"/>
        <v>347320</v>
      </c>
      <c r="F285" s="102">
        <f t="shared" si="29"/>
        <v>272113</v>
      </c>
      <c r="G285" s="102">
        <f t="shared" si="29"/>
        <v>345636</v>
      </c>
      <c r="H285" s="102">
        <f t="shared" si="29"/>
        <v>201184</v>
      </c>
      <c r="I285" s="95"/>
      <c r="J285" s="102">
        <f>SUM(J282:J284)</f>
        <v>201184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s="8" customFormat="1" ht="21">
      <c r="A286" s="103"/>
      <c r="B286" s="104"/>
      <c r="C286" s="47"/>
      <c r="D286" s="47"/>
      <c r="E286" s="47"/>
      <c r="F286" s="47"/>
      <c r="G286" s="47"/>
      <c r="H286" s="47"/>
      <c r="I286" s="105"/>
      <c r="J286" s="4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s="8" customFormat="1" ht="20.399999999999999">
      <c r="A287" s="106" t="s">
        <v>309</v>
      </c>
      <c r="B287" s="107"/>
      <c r="C287" s="108">
        <f>C242</f>
        <v>272975.39</v>
      </c>
      <c r="D287" s="108">
        <f>D242</f>
        <v>255826.11000000004</v>
      </c>
      <c r="E287" s="108">
        <f>E242</f>
        <v>204760</v>
      </c>
      <c r="F287" s="109">
        <v>201923.6</v>
      </c>
      <c r="G287" s="108">
        <f>G242</f>
        <v>176932</v>
      </c>
      <c r="H287" s="108">
        <f>H242</f>
        <v>170332</v>
      </c>
      <c r="I287" s="105"/>
      <c r="J287" s="108">
        <f>J242</f>
        <v>170332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s="8" customFormat="1" ht="20.399999999999999">
      <c r="A288" s="99" t="s">
        <v>310</v>
      </c>
      <c r="B288" s="97"/>
      <c r="C288" s="108">
        <f>C261</f>
        <v>150439.6</v>
      </c>
      <c r="D288" s="108">
        <f>D261</f>
        <v>117693.67</v>
      </c>
      <c r="E288" s="108">
        <f>E261</f>
        <v>102000</v>
      </c>
      <c r="F288" s="108">
        <v>31012</v>
      </c>
      <c r="G288" s="108">
        <f>G261</f>
        <v>143068</v>
      </c>
      <c r="H288" s="108">
        <f>H261</f>
        <v>0</v>
      </c>
      <c r="I288" s="105"/>
      <c r="J288" s="108">
        <f>J261</f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s="8" customFormat="1" ht="20.399999999999999">
      <c r="A289" s="110" t="s">
        <v>311</v>
      </c>
      <c r="B289" s="111"/>
      <c r="C289" s="109">
        <f>C279</f>
        <v>76447.429999999993</v>
      </c>
      <c r="D289" s="109">
        <f>D279</f>
        <v>13855.470000000001</v>
      </c>
      <c r="E289" s="109">
        <f>E279</f>
        <v>24668</v>
      </c>
      <c r="F289" s="109">
        <v>24668</v>
      </c>
      <c r="G289" s="109">
        <f>G279</f>
        <v>24668</v>
      </c>
      <c r="H289" s="109">
        <f>H279</f>
        <v>24668</v>
      </c>
      <c r="I289" s="105"/>
      <c r="J289" s="109">
        <f>J279</f>
        <v>24668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s="8" customFormat="1" ht="21">
      <c r="A290" s="100" t="s">
        <v>312</v>
      </c>
      <c r="B290" s="101"/>
      <c r="C290" s="112">
        <f t="shared" ref="C290:H290" si="30">SUM(C287:C289)</f>
        <v>499862.42</v>
      </c>
      <c r="D290" s="112">
        <f t="shared" si="30"/>
        <v>387375.25</v>
      </c>
      <c r="E290" s="112">
        <f t="shared" si="30"/>
        <v>331428</v>
      </c>
      <c r="F290" s="112">
        <f t="shared" si="30"/>
        <v>257603.6</v>
      </c>
      <c r="G290" s="112">
        <f t="shared" si="30"/>
        <v>344668</v>
      </c>
      <c r="H290" s="112">
        <f t="shared" si="30"/>
        <v>195000</v>
      </c>
      <c r="I290" s="42"/>
      <c r="J290" s="112">
        <f>SUM(J287:J289)</f>
        <v>195000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s="8" customFormat="1" ht="20.399999999999999">
      <c r="A291" s="113" t="s">
        <v>313</v>
      </c>
      <c r="B291" s="91"/>
      <c r="C291" s="114">
        <f t="shared" ref="C291:H291" si="31">C285-C290</f>
        <v>23549.990000000049</v>
      </c>
      <c r="D291" s="114">
        <f t="shared" si="31"/>
        <v>6435.2300000000396</v>
      </c>
      <c r="E291" s="114">
        <f t="shared" si="31"/>
        <v>15892</v>
      </c>
      <c r="F291" s="114">
        <f t="shared" si="31"/>
        <v>14509.399999999994</v>
      </c>
      <c r="G291" s="114">
        <f t="shared" si="31"/>
        <v>968</v>
      </c>
      <c r="H291" s="114">
        <f t="shared" si="31"/>
        <v>6184</v>
      </c>
      <c r="I291" s="5"/>
      <c r="J291" s="114">
        <f>J285-J290</f>
        <v>6184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20.399999999999999">
      <c r="A292" s="113"/>
      <c r="B292" s="91"/>
      <c r="C292" s="114"/>
      <c r="D292" s="114"/>
      <c r="E292" s="114"/>
      <c r="F292" s="114"/>
      <c r="G292" s="114"/>
      <c r="H292" s="114"/>
      <c r="I292" s="5"/>
      <c r="J292" s="11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20.399999999999999">
      <c r="A293" s="113"/>
      <c r="B293" s="91"/>
      <c r="C293" s="114"/>
      <c r="D293" s="114"/>
      <c r="E293" s="114"/>
      <c r="F293" s="114"/>
      <c r="G293" s="114"/>
      <c r="H293" s="114"/>
      <c r="I293" s="5"/>
      <c r="J293" s="11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20.399999999999999">
      <c r="A294" s="5" t="s">
        <v>314</v>
      </c>
      <c r="B294" s="121">
        <v>44546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20.399999999999999">
      <c r="A295" s="5" t="s">
        <v>315</v>
      </c>
      <c r="B295" s="11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>
      <c r="A296" s="116"/>
      <c r="B296" s="117"/>
      <c r="C296" s="116"/>
      <c r="D296" s="116"/>
      <c r="E296" s="116"/>
      <c r="F296" s="116"/>
      <c r="G296" s="116"/>
      <c r="H296" s="116"/>
      <c r="J296" s="116"/>
    </row>
    <row r="297" spans="1:23">
      <c r="A297" s="1" t="s">
        <v>316</v>
      </c>
      <c r="C297" s="116"/>
      <c r="D297" s="116"/>
      <c r="E297" s="116"/>
      <c r="F297" s="116"/>
      <c r="G297" s="116"/>
      <c r="H297" s="116"/>
      <c r="J297" s="116"/>
    </row>
    <row r="298" spans="1:23">
      <c r="A298" s="116"/>
      <c r="B298" s="117"/>
      <c r="C298" s="116"/>
      <c r="D298" s="116"/>
      <c r="E298" s="116"/>
      <c r="F298" s="116"/>
      <c r="G298" s="116"/>
      <c r="H298" s="116"/>
      <c r="J298" s="116"/>
    </row>
    <row r="299" spans="1:23">
      <c r="A299" s="116"/>
      <c r="B299" s="117"/>
      <c r="C299" s="116"/>
      <c r="D299" s="116"/>
      <c r="E299" s="116"/>
      <c r="F299" s="116"/>
      <c r="G299" s="116"/>
      <c r="H299" s="116"/>
      <c r="J299" s="116"/>
    </row>
    <row r="300" spans="1:23">
      <c r="A300" s="116"/>
      <c r="B300" s="117"/>
      <c r="C300" s="116"/>
      <c r="D300" s="116"/>
      <c r="E300" s="116"/>
      <c r="F300" s="116"/>
      <c r="G300" s="116"/>
      <c r="H300" s="116"/>
      <c r="J300" s="116"/>
    </row>
    <row r="301" spans="1:23">
      <c r="C301" s="118"/>
      <c r="D301" s="118"/>
      <c r="E301" s="118"/>
      <c r="F301" s="118"/>
      <c r="G301" s="118"/>
      <c r="H301" s="118"/>
      <c r="J301" s="118"/>
    </row>
    <row r="302" spans="1:23">
      <c r="A302" s="119"/>
      <c r="C302" s="118"/>
      <c r="D302" s="118"/>
      <c r="E302" s="118"/>
      <c r="F302" s="118"/>
    </row>
    <row r="303" spans="1:23">
      <c r="A303" s="119"/>
      <c r="C303" s="118"/>
      <c r="D303" s="118"/>
      <c r="E303" s="118"/>
      <c r="F303" s="118"/>
    </row>
    <row r="304" spans="1:23">
      <c r="A304" s="119"/>
    </row>
    <row r="305" spans="1:3">
      <c r="A305" s="119"/>
      <c r="C305" s="118"/>
    </row>
    <row r="306" spans="1:3">
      <c r="A306" s="119"/>
    </row>
    <row r="307" spans="1:3">
      <c r="A307" s="119"/>
    </row>
    <row r="308" spans="1:3">
      <c r="A308" s="119"/>
      <c r="C308" s="118"/>
    </row>
    <row r="309" spans="1:3">
      <c r="A309" s="119"/>
    </row>
    <row r="310" spans="1:3">
      <c r="A310" s="119"/>
      <c r="C310" s="118"/>
    </row>
    <row r="311" spans="1:3">
      <c r="A311" s="119"/>
      <c r="C311" s="118"/>
    </row>
    <row r="312" spans="1:3">
      <c r="A312" s="119"/>
    </row>
    <row r="313" spans="1:3">
      <c r="A313" s="119"/>
      <c r="C313" s="118"/>
    </row>
    <row r="314" spans="1:3">
      <c r="A314" s="119"/>
      <c r="C314" s="118"/>
    </row>
    <row r="315" spans="1:3">
      <c r="A315" s="119"/>
    </row>
    <row r="316" spans="1:3">
      <c r="A316" s="119"/>
    </row>
    <row r="317" spans="1:3">
      <c r="A317" s="119"/>
    </row>
    <row r="318" spans="1:3">
      <c r="A318" s="119"/>
    </row>
    <row r="319" spans="1:3">
      <c r="A319" s="119"/>
    </row>
    <row r="320" spans="1:3">
      <c r="A320" s="119"/>
    </row>
    <row r="321" spans="1:10">
      <c r="A321" s="119"/>
    </row>
    <row r="322" spans="1:10">
      <c r="A322" s="119"/>
    </row>
    <row r="323" spans="1:10">
      <c r="A323" s="119"/>
    </row>
    <row r="324" spans="1:10">
      <c r="A324" s="119"/>
    </row>
    <row r="325" spans="1:10">
      <c r="A325" s="119"/>
    </row>
    <row r="326" spans="1:10">
      <c r="A326" s="119"/>
      <c r="C326" s="118"/>
    </row>
    <row r="327" spans="1:10">
      <c r="A327" s="119"/>
      <c r="C327" s="118"/>
    </row>
    <row r="328" spans="1:10">
      <c r="A328" s="119"/>
    </row>
    <row r="329" spans="1:10">
      <c r="A329" s="119"/>
    </row>
    <row r="330" spans="1:10">
      <c r="A330" s="119"/>
      <c r="C330" s="118"/>
    </row>
    <row r="331" spans="1:10">
      <c r="A331" s="119"/>
    </row>
    <row r="332" spans="1:10">
      <c r="A332" s="119"/>
      <c r="C332" s="118"/>
      <c r="G332" s="118"/>
      <c r="H332" s="118"/>
      <c r="J332" s="118"/>
    </row>
    <row r="333" spans="1:10">
      <c r="A333" s="119"/>
    </row>
    <row r="334" spans="1:10">
      <c r="A334" s="119"/>
    </row>
    <row r="335" spans="1:10">
      <c r="A335" s="119"/>
      <c r="C335" s="118"/>
    </row>
    <row r="336" spans="1:10">
      <c r="A336" s="119"/>
      <c r="D336" s="118"/>
      <c r="E336" s="118"/>
      <c r="F336" s="118"/>
    </row>
  </sheetData>
  <mergeCells count="23">
    <mergeCell ref="H250:I250"/>
    <mergeCell ref="H253:I253"/>
    <mergeCell ref="H260:I260"/>
    <mergeCell ref="K205:N205"/>
    <mergeCell ref="K207:N207"/>
    <mergeCell ref="K225:N225"/>
    <mergeCell ref="K228:N228"/>
    <mergeCell ref="K241:N241"/>
    <mergeCell ref="K121:O121"/>
    <mergeCell ref="K148:O148"/>
    <mergeCell ref="K156:T156"/>
    <mergeCell ref="K182:N182"/>
    <mergeCell ref="K198:N198"/>
    <mergeCell ref="K90:O90"/>
    <mergeCell ref="K92:O92"/>
    <mergeCell ref="K96:O96"/>
    <mergeCell ref="K100:O100"/>
    <mergeCell ref="K102:P104"/>
    <mergeCell ref="K13:O13"/>
    <mergeCell ref="K19:X19"/>
    <mergeCell ref="H51:I51"/>
    <mergeCell ref="K64:N69"/>
    <mergeCell ref="K88:P88"/>
  </mergeCells>
  <pageMargins left="0.196527777777778" right="0.196527777777778" top="0.39374999999999999" bottom="0.39374999999999999" header="0.51180555555555496" footer="0.51180555555555496"/>
  <pageSetup paperSize="9" firstPageNumber="0" fitToHeight="0" orientation="landscape" horizontalDpi="300" verticalDpi="300" r:id="rId1"/>
  <headerFooter>
    <oddFooter>&amp;CStrana &amp;P</oddFooter>
  </headerFooter>
  <rowBreaks count="2" manualBreakCount="2">
    <brk id="59" max="16383" man="1"/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sheetData/>
  <pageMargins left="0.75" right="0.75" top="1" bottom="1" header="0.51180555555555496" footer="0.5"/>
  <pageSetup paperSize="9" firstPageNumber="0" orientation="portrait" horizontalDpi="300" verticalDpi="300"/>
  <headerFooter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LibreOffice/6.3.4.2$Windows_x86 LibreOffice_project/60da17e045e08f1793c57c00ba83cdfce946d0aa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P+V</vt:lpstr>
      <vt:lpstr>Sheet3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>C_Unrestricted</cp:keywords>
  <dc:description/>
  <cp:lastModifiedBy>pc</cp:lastModifiedBy>
  <cp:revision>2</cp:revision>
  <cp:lastPrinted>2021-12-08T18:50:30Z</cp:lastPrinted>
  <dcterms:created xsi:type="dcterms:W3CDTF">2015-06-23T07:34:07Z</dcterms:created>
  <dcterms:modified xsi:type="dcterms:W3CDTF">2021-12-21T14:25:39Z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IBM</vt:lpwstr>
  </property>
  <property fmtid="{D5CDD505-2E9C-101B-9397-08002B2CF9AE}" pid="4" name="DocSecurity">
    <vt:i4>0</vt:i4>
  </property>
  <property fmtid="{D5CDD505-2E9C-101B-9397-08002B2CF9AE}" pid="5" name="Document Confidentiality">
    <vt:lpwstr>Unrestricted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sodocoClasId">
    <vt:i4>0</vt:i4>
  </property>
  <property fmtid="{D5CDD505-2E9C-101B-9397-08002B2CF9AE}" pid="11" name="sodocoClasLang">
    <vt:lpwstr>Unrestricted</vt:lpwstr>
  </property>
  <property fmtid="{D5CDD505-2E9C-101B-9397-08002B2CF9AE}" pid="12" name="sodocoClasLangId">
    <vt:i4>0</vt:i4>
  </property>
</Properties>
</file>